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DEUDA" sheetId="1" r:id="rId1"/>
    <sheet name="Hoja2" sheetId="2" r:id="rId2"/>
    <sheet name="Hoja3" sheetId="3" r:id="rId3"/>
  </sheets>
  <definedNames>
    <definedName name="_xlnm.Print_Area" localSheetId="0">DEUDA!$A$1:$I$50</definedName>
    <definedName name="_xlnm.Print_Titles" localSheetId="0">DEUDA!$1:$5</definedName>
  </definedNames>
  <calcPr calcId="152511"/>
</workbook>
</file>

<file path=xl/calcChain.xml><?xml version="1.0" encoding="utf-8"?>
<calcChain xmlns="http://schemas.openxmlformats.org/spreadsheetml/2006/main">
  <c r="F26" i="1" l="1"/>
  <c r="C26" i="1"/>
  <c r="F16" i="1" l="1"/>
  <c r="F15" i="1" s="1"/>
  <c r="L63" i="3"/>
  <c r="K40" i="3"/>
  <c r="J19" i="3"/>
  <c r="H19" i="3"/>
  <c r="F11" i="1"/>
  <c r="G12" i="1"/>
  <c r="E15" i="1"/>
  <c r="G28" i="1"/>
  <c r="G27" i="1"/>
  <c r="G26" i="1"/>
  <c r="E11" i="1"/>
  <c r="G11" i="1" s="1"/>
  <c r="I21" i="1"/>
  <c r="K12" i="1"/>
  <c r="H21" i="1"/>
  <c r="C15" i="1"/>
  <c r="C21" i="1"/>
  <c r="G15" i="1" l="1"/>
  <c r="K16" i="1" s="1"/>
  <c r="G16" i="1"/>
  <c r="E10" i="1"/>
  <c r="G21" i="1"/>
  <c r="G10" i="1"/>
  <c r="J21" i="1" l="1"/>
</calcChain>
</file>

<file path=xl/sharedStrings.xml><?xml version="1.0" encoding="utf-8"?>
<sst xmlns="http://schemas.openxmlformats.org/spreadsheetml/2006/main" count="228" uniqueCount="133">
  <si>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</si>
  <si>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</si>
  <si>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</si>
  <si>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</si>
  <si>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</si>
  <si>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</si>
  <si>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</si>
  <si>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</si>
  <si>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</si>
  <si>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</si>
  <si>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</si>
  <si>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</si>
  <si>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</si>
  <si>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</si>
  <si>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</si>
  <si>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</si>
  <si>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</si>
  <si>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</si>
  <si>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</si>
  <si>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</si>
  <si>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</si>
  <si>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</si>
  <si>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</si>
  <si>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</si>
  <si>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</si>
  <si>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</si>
  <si>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</si>
  <si>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</si>
  <si>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</si>
  <si>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</si>
  <si>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</si>
  <si>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</si>
  <si>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</si>
  <si>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</si>
  <si>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</si>
  <si>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</si>
  <si>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</si>
  <si>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</si>
  <si>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</si>
  <si>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</si>
  <si>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4. Deuda Contingente 1 (informativo)</t>
  </si>
  <si>
    <t>(o)</t>
  </si>
  <si>
    <t>Pactado (m)</t>
  </si>
  <si>
    <t>SANTANDER</t>
  </si>
  <si>
    <t>BBVA MÉXICO</t>
  </si>
  <si>
    <t>HSBC</t>
  </si>
  <si>
    <t>BANORTE</t>
  </si>
  <si>
    <t>SCOTIABANK INVERLAT</t>
  </si>
  <si>
    <t xml:space="preserve">(PESOS)    </t>
  </si>
  <si>
    <t>Gobierno del Estado de Tabasco - Poder Ejecutivo  (a)</t>
  </si>
  <si>
    <t>TIIE +0.44</t>
  </si>
  <si>
    <t>TIIE +0.45</t>
  </si>
  <si>
    <t>TIIE +0.47</t>
  </si>
  <si>
    <t>TIIE +0.50</t>
  </si>
  <si>
    <t>INTERESES CREDITO BANORTE</t>
  </si>
  <si>
    <t>INTERESES CREDITO BANAMEX 01</t>
  </si>
  <si>
    <t>INTERESES CREDITO BBVA BANCOMER</t>
  </si>
  <si>
    <t>INTERESES CREDITO BANAMEX 02</t>
  </si>
  <si>
    <t>INTERESES CREDITO SCOTIABANK INVERLAT (PROGRAMA EMERGENTE)</t>
  </si>
  <si>
    <t>INTERESES CREDITO BANOBRAS (FONREC)</t>
  </si>
  <si>
    <t>INTERESES CREDITO BANOBRAS (PROFISE)</t>
  </si>
  <si>
    <t>Total Cuenta: 5411</t>
  </si>
  <si>
    <t>Cuenta Neto 5411:</t>
  </si>
  <si>
    <t>TIIE +0.35</t>
  </si>
  <si>
    <t>TIIE +0.41</t>
  </si>
  <si>
    <t>TIIE +0.42</t>
  </si>
  <si>
    <t>TIIE +0.53</t>
  </si>
  <si>
    <t>INTERESES CREDITO SIMPLE SCOTIABANK 03</t>
  </si>
  <si>
    <t>INTERESES CREDITO SIMPLE BBVA BANCOMER 03</t>
  </si>
  <si>
    <t>INTERESES CREDITO SIMPLE SANTANDER 04</t>
  </si>
  <si>
    <t>INTERESES CREDITO SIMPLE SANTANDER 05</t>
  </si>
  <si>
    <t>INTERESES CREDITO SIMPLE HSBC 02</t>
  </si>
  <si>
    <t>INTERESES CREDITO SIMPLE SCOTIABANK 04</t>
  </si>
  <si>
    <t>INTERESES CREDITO SIMPLE SANTANDER 06</t>
  </si>
  <si>
    <t>INTERESES CREDITO SIMPLE  HSBC 03</t>
  </si>
  <si>
    <t>INTERESES CREDITO SIMPLE BBVA BANCOMER 04</t>
  </si>
  <si>
    <t>INTERESES CREDITO SIMPLE HSBC 04</t>
  </si>
  <si>
    <t>INTERESES CREDITO SIMPLE BANORTE 03</t>
  </si>
  <si>
    <t>INTERESES CREDITO SIMPLE HSBC 05</t>
  </si>
  <si>
    <t>INTERESES CREDITO SIMPLE SCOTIABANK 05</t>
  </si>
  <si>
    <t>INTERESES CREDITO SIMPLE BBVA BANCOMER 05</t>
  </si>
  <si>
    <t>INTERESES CREDITO SIMPLE SANTANDER 07</t>
  </si>
  <si>
    <t>INTERESES CREDITO SIMPLE BANORTE 04</t>
  </si>
  <si>
    <t>INTERESES CREDITO SIMPLE HSBC 06</t>
  </si>
  <si>
    <t>INTERESES CREDITO SIMPLE BBVA BANCOMER 06</t>
  </si>
  <si>
    <t>INTERESES CREDITO SIMPLE SANTANDER 08</t>
  </si>
  <si>
    <t>INTERESES CREDITO SIMPLE SANTANDER 09</t>
  </si>
  <si>
    <t>INTERESES CREDITO SIMPLE BBVA BANCOMER 07</t>
  </si>
  <si>
    <t>INTERESES CREDITO SIMPLE SANTANDER 10</t>
  </si>
  <si>
    <t>OTROS SERVICIOS BANCARIOS Y FINANCIEROS</t>
  </si>
  <si>
    <t>INTERESES CREDITO BANORTE CADENAS PRODUCTIVAS</t>
  </si>
  <si>
    <t>SERVICIOS DE COBRANZA, INVESTIGACION CREDITICIA Y SIMILAR</t>
  </si>
  <si>
    <t>TRASLADO DE VALORES</t>
  </si>
  <si>
    <t>SEGURO DE BIENES PATRIMONIALES</t>
  </si>
  <si>
    <t>ALMACENAJE, ENVASE Y EMBALAJE</t>
  </si>
  <si>
    <t>FLETES Y MANIOBRAS</t>
  </si>
  <si>
    <t>Total Cuenta: 5134</t>
  </si>
  <si>
    <t>Cuenta Neto 5134:</t>
  </si>
  <si>
    <t>BALANCE DE COMPROBACIÓN AMPLIADO</t>
  </si>
  <si>
    <r>
      <t xml:space="preserve">Divisa:   </t>
    </r>
    <r>
      <rPr>
        <b/>
        <sz val="10"/>
        <color indexed="8"/>
        <rFont val="Calibri"/>
        <family val="2"/>
      </rPr>
      <t>MXN</t>
    </r>
    <r>
      <rPr>
        <sz val="10"/>
        <color indexed="8"/>
        <rFont val="Calibri"/>
        <family val="2"/>
      </rPr>
      <t xml:space="preserve">   </t>
    </r>
    <r>
      <rPr>
        <b/>
        <sz val="10"/>
        <color indexed="8"/>
        <rFont val="Calibri"/>
        <family val="2"/>
      </rPr>
      <t>Peso Mexicano</t>
    </r>
  </si>
  <si>
    <r>
      <t xml:space="preserve">Rango Cuenta:   </t>
    </r>
    <r>
      <rPr>
        <b/>
        <sz val="10"/>
        <color indexed="8"/>
        <rFont val="Calibri"/>
        <family val="2"/>
      </rPr>
      <t>00000000000</t>
    </r>
    <r>
      <rPr>
        <sz val="10"/>
        <color indexed="8"/>
        <rFont val="Calibri"/>
        <family val="2"/>
      </rPr>
      <t xml:space="preserve">  </t>
    </r>
    <r>
      <rPr>
        <b/>
        <sz val="10"/>
        <color indexed="8"/>
        <rFont val="Calibri"/>
        <family val="2"/>
      </rPr>
      <t>hasta</t>
    </r>
    <r>
      <rPr>
        <sz val="10"/>
        <color indexed="8"/>
        <rFont val="Calibri"/>
        <family val="2"/>
      </rPr>
      <t xml:space="preserve">  </t>
    </r>
    <r>
      <rPr>
        <b/>
        <sz val="10"/>
        <color indexed="8"/>
        <rFont val="Calibri"/>
        <family val="2"/>
      </rPr>
      <t>99999999999</t>
    </r>
  </si>
  <si>
    <r>
      <t xml:space="preserve">Fin de Período:   </t>
    </r>
    <r>
      <rPr>
        <b/>
        <sz val="10"/>
        <color indexed="8"/>
        <rFont val="Calibri"/>
        <family val="2"/>
      </rPr>
      <t>DIC-22</t>
    </r>
  </si>
  <si>
    <t>Mayor:</t>
  </si>
  <si>
    <t>MAYOR PRIMARIO</t>
  </si>
  <si>
    <t>Entidad:</t>
  </si>
  <si>
    <r>
      <t>001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PODER EJECUTIVO</t>
    </r>
  </si>
  <si>
    <t>Inicio Actividad Total</t>
  </si>
  <si>
    <t>Actividad Período</t>
  </si>
  <si>
    <t>Actividad Final</t>
  </si>
  <si>
    <t>Saldo Final</t>
  </si>
  <si>
    <t>Cuenta</t>
  </si>
  <si>
    <t>Descripción</t>
  </si>
  <si>
    <t>Débito</t>
  </si>
  <si>
    <t>Crédito</t>
  </si>
  <si>
    <r>
      <t xml:space="preserve">Fin de Período:   </t>
    </r>
    <r>
      <rPr>
        <b/>
        <sz val="10"/>
        <color indexed="8"/>
        <rFont val="Calibri"/>
        <family val="2"/>
      </rPr>
      <t>MAR-23</t>
    </r>
  </si>
  <si>
    <t>BALANZA AL 31  DE MARZO DE 2023 EMITIDA EL DIA 22 DE BRIL DE 2023 A LAS 12:10 PM DEFINITIVA</t>
  </si>
  <si>
    <t>DEUDA PUBLICA BANORTE</t>
  </si>
  <si>
    <t>DEUDA PUBLICA BANAMEX, S.A.</t>
  </si>
  <si>
    <t>DEUDA PUBLICA BBVA BANCOMER</t>
  </si>
  <si>
    <t>DEUDA PUBLICA BANAMEX (SISTEMA DE JUSTICIA PENAL EN EL ESTADO DE TABASCO 2016)</t>
  </si>
  <si>
    <t>SCOTIABANK INVERLAT-IMPLEMENTACION DEL PROG. INTEGRAL (EMERGENTE) DE SEG. PUBLICA EN EL EDO. DE TABASCO 2017</t>
  </si>
  <si>
    <t>CUENTAS EN NEGATIVO</t>
  </si>
  <si>
    <t>SANTANDER BANORTE</t>
  </si>
  <si>
    <t>BANOBRAS FONREC</t>
  </si>
  <si>
    <t>BANAMEX, S.A.</t>
  </si>
  <si>
    <t>BANOBRAS SNC</t>
  </si>
  <si>
    <t>BBVA BANCOMER, S.A.</t>
  </si>
  <si>
    <t>BANAMEX (CONTRATO DE FIDEICOMISO F/00390)</t>
  </si>
  <si>
    <t>INTERESES CREDITO SIMPLE HSBC 07</t>
  </si>
  <si>
    <t>INTERESES CREDITO SIMPLE SCOTIABANK 06</t>
  </si>
  <si>
    <t>INTERESES CREDITO SIMPLE HSBC 08</t>
  </si>
  <si>
    <t>al 31 de diciembre de 2022 (d)</t>
  </si>
  <si>
    <t>Del 1 de enero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</si>
</sst>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4">
    <xf numFmtId="0" fontId="0" fillId="0" borderId="0" xfId="0"/>
    <xf numFmtId="4" fontId="6" fillId="3" borderId="0" xfId="0" applyNumberFormat="1" applyFont="1" applyFill="1" applyAlignment="1">
      <alignment horizontal="right" vertical="top" wrapText="1"/>
    </xf>
    <xf numFmtId="4" fontId="0" fillId="0" borderId="0" xfId="0" applyNumberFormat="1"/>
    <xf numFmtId="0" fontId="7" fillId="3" borderId="0" xfId="0" applyFont="1" applyFill="1" applyAlignment="1">
      <alignment wrapText="1"/>
    </xf>
    <xf numFmtId="0" fontId="0" fillId="3" borderId="0" xfId="0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right" vertical="top" wrapText="1"/>
    </xf>
    <xf numFmtId="4" fontId="6" fillId="5" borderId="0" xfId="0" applyNumberFormat="1" applyFont="1" applyFill="1" applyAlignment="1">
      <alignment horizontal="right" vertical="top" wrapText="1"/>
    </xf>
    <xf numFmtId="0" fontId="8" fillId="0" borderId="0" xfId="0" applyFont="1"/>
    <xf numFmtId="0" fontId="9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right" vertical="top" wrapText="1"/>
    </xf>
    <xf numFmtId="0" fontId="0" fillId="4" borderId="0" xfId="0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11" fillId="4" borderId="0" xfId="0" applyFont="1" applyFill="1" applyAlignment="1">
      <alignment horizontal="right" vertical="top" wrapText="1"/>
    </xf>
    <xf numFmtId="0" fontId="0" fillId="0" borderId="0" xfId="0"/>
    <xf numFmtId="0" fontId="12" fillId="0" borderId="0" xfId="0" applyFont="1"/>
    <xf numFmtId="4" fontId="0" fillId="5" borderId="0" xfId="0" applyNumberFormat="1" applyFill="1"/>
    <xf numFmtId="0" fontId="13" fillId="0" borderId="0" xfId="0" applyFont="1"/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43" fontId="14" fillId="2" borderId="0" xfId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/>
    </xf>
    <xf numFmtId="0" fontId="14" fillId="4" borderId="7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center" wrapText="1"/>
    </xf>
    <xf numFmtId="0" fontId="13" fillId="0" borderId="0" xfId="0" applyFont="1" applyBorder="1"/>
    <xf numFmtId="164" fontId="14" fillId="0" borderId="2" xfId="1" applyNumberFormat="1" applyFont="1" applyBorder="1" applyAlignment="1">
      <alignment horizontal="justify" vertical="center" wrapText="1"/>
    </xf>
    <xf numFmtId="164" fontId="14" fillId="0" borderId="2" xfId="1" applyNumberFormat="1" applyFont="1" applyBorder="1" applyAlignment="1">
      <alignment horizontal="right" vertical="center" wrapText="1"/>
    </xf>
    <xf numFmtId="4" fontId="8" fillId="3" borderId="0" xfId="0" applyNumberFormat="1" applyFont="1" applyFill="1" applyBorder="1" applyAlignment="1">
      <alignment horizontal="right" vertical="top" wrapText="1"/>
    </xf>
    <xf numFmtId="4" fontId="8" fillId="3" borderId="0" xfId="0" applyNumberFormat="1" applyFont="1" applyFill="1" applyAlignment="1">
      <alignment horizontal="right" vertical="top" wrapText="1"/>
    </xf>
    <xf numFmtId="164" fontId="13" fillId="0" borderId="0" xfId="0" applyNumberFormat="1" applyFont="1" applyBorder="1"/>
    <xf numFmtId="4" fontId="13" fillId="0" borderId="0" xfId="0" applyNumberFormat="1" applyFont="1"/>
    <xf numFmtId="164" fontId="8" fillId="3" borderId="0" xfId="1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3" fillId="0" borderId="4" xfId="0" applyFont="1" applyBorder="1" applyAlignment="1">
      <alignment horizontal="justify" vertical="center"/>
    </xf>
    <xf numFmtId="164" fontId="13" fillId="0" borderId="3" xfId="1" applyNumberFormat="1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3" fontId="13" fillId="0" borderId="0" xfId="0" applyNumberFormat="1" applyFont="1"/>
    <xf numFmtId="164" fontId="13" fillId="2" borderId="3" xfId="1" applyNumberFormat="1" applyFont="1" applyFill="1" applyBorder="1" applyAlignment="1">
      <alignment vertical="center"/>
    </xf>
    <xf numFmtId="0" fontId="13" fillId="0" borderId="5" xfId="0" applyFont="1" applyBorder="1" applyAlignment="1">
      <alignment horizontal="left" vertical="top" wrapText="1"/>
    </xf>
    <xf numFmtId="0" fontId="13" fillId="6" borderId="0" xfId="0" applyFont="1" applyFill="1" applyBorder="1"/>
    <xf numFmtId="164" fontId="13" fillId="0" borderId="0" xfId="0" applyNumberFormat="1" applyFont="1"/>
    <xf numFmtId="164" fontId="8" fillId="2" borderId="0" xfId="1" applyNumberFormat="1" applyFont="1" applyFill="1" applyBorder="1" applyAlignment="1">
      <alignment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4" fontId="8" fillId="2" borderId="1" xfId="0" applyNumberFormat="1" applyFont="1" applyFill="1" applyBorder="1" applyAlignment="1">
      <alignment horizontal="right" vertical="top" wrapText="1"/>
    </xf>
    <xf numFmtId="4" fontId="13" fillId="0" borderId="0" xfId="0" applyNumberFormat="1" applyFont="1" applyBorder="1"/>
    <xf numFmtId="43" fontId="13" fillId="0" borderId="0" xfId="1" applyFont="1" applyBorder="1"/>
    <xf numFmtId="43" fontId="13" fillId="0" borderId="0" xfId="0" applyNumberFormat="1" applyFont="1" applyBorder="1"/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right" vertical="top"/>
    </xf>
    <xf numFmtId="0" fontId="14" fillId="4" borderId="6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3" fontId="13" fillId="4" borderId="6" xfId="0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13" fillId="2" borderId="6" xfId="0" applyFont="1" applyFill="1" applyBorder="1" applyAlignment="1">
      <alignment horizontal="justify" vertical="center"/>
    </xf>
    <xf numFmtId="3" fontId="13" fillId="2" borderId="6" xfId="0" applyNumberFormat="1" applyFont="1" applyFill="1" applyBorder="1" applyAlignment="1">
      <alignment horizontal="justify" vertical="center" wrapText="1"/>
    </xf>
    <xf numFmtId="0" fontId="13" fillId="2" borderId="0" xfId="0" applyFont="1" applyFill="1"/>
    <xf numFmtId="10" fontId="13" fillId="2" borderId="0" xfId="2" applyNumberFormat="1" applyFont="1" applyFill="1"/>
    <xf numFmtId="10" fontId="13" fillId="0" borderId="0" xfId="2" applyNumberFormat="1" applyFont="1" applyBorder="1"/>
    <xf numFmtId="0" fontId="13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3" fontId="13" fillId="0" borderId="0" xfId="0" applyNumberFormat="1" applyFont="1" applyBorder="1"/>
    <xf numFmtId="0" fontId="13" fillId="2" borderId="6" xfId="0" applyFont="1" applyFill="1" applyBorder="1" applyAlignment="1">
      <alignment horizontal="center" vertical="center" wrapText="1"/>
    </xf>
    <xf numFmtId="3" fontId="13" fillId="2" borderId="6" xfId="0" applyNumberFormat="1" applyFont="1" applyFill="1" applyBorder="1" applyAlignment="1">
      <alignment vertical="center"/>
    </xf>
    <xf numFmtId="10" fontId="14" fillId="2" borderId="6" xfId="2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vertical="center" wrapText="1"/>
    </xf>
    <xf numFmtId="164" fontId="13" fillId="0" borderId="3" xfId="1" applyNumberFormat="1" applyFont="1" applyBorder="1" applyAlignment="1">
      <alignment vertical="center" wrapText="1"/>
    </xf>
    <xf numFmtId="164" fontId="13" fillId="2" borderId="3" xfId="1" applyNumberFormat="1" applyFont="1" applyFill="1" applyBorder="1" applyAlignment="1">
      <alignment vertical="center" wrapText="1"/>
    </xf>
    <xf numFmtId="164" fontId="8" fillId="3" borderId="3" xfId="1" applyNumberFormat="1" applyFont="1" applyFill="1" applyBorder="1" applyAlignment="1">
      <alignment vertical="center" wrapText="1"/>
    </xf>
    <xf numFmtId="164" fontId="13" fillId="0" borderId="3" xfId="1" applyNumberFormat="1" applyFont="1" applyBorder="1" applyAlignment="1">
      <alignment vertical="center"/>
    </xf>
    <xf numFmtId="164" fontId="13" fillId="0" borderId="13" xfId="1" applyNumberFormat="1" applyFont="1" applyFill="1" applyBorder="1" applyAlignment="1">
      <alignment vertical="center"/>
    </xf>
    <xf numFmtId="164" fontId="13" fillId="0" borderId="13" xfId="1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3" fontId="14" fillId="4" borderId="2" xfId="0" applyNumberFormat="1" applyFont="1" applyFill="1" applyBorder="1" applyAlignment="1">
      <alignment horizontal="center" vertical="center" wrapText="1"/>
    </xf>
    <xf numFmtId="3" fontId="14" fillId="4" borderId="9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justify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horizontal="center" wrapText="1"/>
    </xf>
    <xf numFmtId="0" fontId="0" fillId="0" borderId="0" xfId="0"/>
    <xf numFmtId="0" fontId="11" fillId="4" borderId="0" xfId="0" applyFont="1" applyFill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212910</xdr:colOff>
      <xdr:row>0</xdr:row>
      <xdr:rowOff>9860</xdr:rowOff>
    </xdr:from>
    <xdr:to>
      <xdr:col>8</xdr:col>
      <xdr:colOff>941294</xdr:colOff>
      <xdr:row>5</xdr:row>
      <xdr:rowOff>72501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734" y="9860"/>
          <a:ext cx="1512795" cy="701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tabSelected="1" topLeftCell="B1" zoomScale="85" zoomScaleNormal="85" workbookViewId="0">
      <selection activeCell="R5" sqref="R5"/>
    </sheetView>
  </sheetViews>
  <sheetFormatPr baseColWidth="10" defaultColWidth="9.140625" defaultRowHeight="12.75" x14ac:dyDescent="0.2"/>
  <cols>
    <col min="1" max="1" width="13.42578125" style="18" customWidth="1"/>
    <col min="2" max="2" width="21.7109375" style="18" customWidth="1"/>
    <col min="3" max="3" width="14.42578125" style="18" customWidth="1"/>
    <col min="4" max="4" width="13.140625" style="18" customWidth="1"/>
    <col min="5" max="5" width="13.42578125" style="18" customWidth="1"/>
    <col min="6" max="6" width="12.85546875" style="41" customWidth="1"/>
    <col min="7" max="7" width="14.42578125" style="18" customWidth="1"/>
    <col min="8" max="8" width="11.7109375" style="18" customWidth="1"/>
    <col min="9" max="9" width="14.85546875" style="41" customWidth="1"/>
    <col min="10" max="10" width="12.5703125" style="18" hidden="1" customWidth="1"/>
    <col min="11" max="11" width="15.28515625" style="18" hidden="1" customWidth="1"/>
    <col min="12" max="12" width="11.42578125" style="18" hidden="1" customWidth="1"/>
    <col min="13" max="17" width="0" style="18" hidden="1" customWidth="1"/>
    <col min="18" max="18" width="17.28515625" style="18" customWidth="1"/>
    <col min="19" max="19" width="22.85546875" style="18" customWidth="1"/>
    <col min="20" max="20" width="15" style="18" bestFit="1" customWidth="1"/>
    <col min="21" max="21" width="12.7109375" style="18" customWidth="1"/>
    <col min="22" max="16384" width="9.140625" style="18"/>
  </cols>
  <sheetData>
    <row r="1" spans="1:24" x14ac:dyDescent="0.2">
      <c r="A1" s="99" t="s">
        <v>49</v>
      </c>
      <c r="B1" s="99"/>
      <c r="C1" s="99"/>
      <c r="D1" s="99"/>
      <c r="E1" s="99"/>
      <c r="F1" s="99"/>
      <c r="G1" s="99"/>
      <c r="H1" s="99"/>
      <c r="I1" s="99"/>
    </row>
    <row r="2" spans="1:24" x14ac:dyDescent="0.2">
      <c r="A2" s="94" t="s">
        <v>0</v>
      </c>
      <c r="B2" s="94"/>
      <c r="C2" s="94"/>
      <c r="D2" s="94"/>
      <c r="E2" s="94"/>
      <c r="F2" s="94"/>
      <c r="G2" s="94"/>
      <c r="H2" s="94"/>
      <c r="I2" s="94"/>
    </row>
    <row r="3" spans="1:24" x14ac:dyDescent="0.2">
      <c r="A3" s="94" t="s">
        <v>132</v>
      </c>
      <c r="B3" s="94"/>
      <c r="C3" s="94"/>
      <c r="D3" s="94"/>
      <c r="E3" s="94"/>
      <c r="F3" s="94"/>
      <c r="G3" s="94"/>
      <c r="H3" s="94"/>
      <c r="I3" s="94"/>
    </row>
    <row r="4" spans="1:24" ht="2.25" customHeight="1" x14ac:dyDescent="0.2">
      <c r="A4" s="19"/>
      <c r="B4" s="19"/>
      <c r="C4" s="19"/>
      <c r="D4" s="19"/>
      <c r="E4" s="19"/>
      <c r="F4" s="19"/>
      <c r="G4" s="19"/>
      <c r="H4" s="20"/>
      <c r="I4" s="20"/>
    </row>
    <row r="5" spans="1:24" ht="10.5" customHeight="1" x14ac:dyDescent="0.2">
      <c r="A5" s="94" t="s">
        <v>48</v>
      </c>
      <c r="B5" s="94"/>
      <c r="C5" s="94"/>
      <c r="D5" s="94"/>
      <c r="E5" s="94"/>
      <c r="F5" s="94"/>
      <c r="G5" s="94"/>
      <c r="H5" s="94"/>
      <c r="I5" s="94"/>
      <c r="R5" s="3"/>
    </row>
    <row r="6" spans="1:24" ht="9" customHeight="1" thickBot="1" x14ac:dyDescent="0.25">
      <c r="A6" s="19"/>
      <c r="B6" s="21"/>
      <c r="C6" s="21"/>
      <c r="D6" s="21"/>
      <c r="E6" s="19"/>
      <c r="F6" s="19"/>
      <c r="G6" s="21"/>
      <c r="H6" s="22"/>
      <c r="I6" s="23"/>
      <c r="R6" s="3"/>
    </row>
    <row r="7" spans="1:24" ht="24.75" customHeight="1" x14ac:dyDescent="0.2">
      <c r="A7" s="95" t="s">
        <v>1</v>
      </c>
      <c r="B7" s="96"/>
      <c r="C7" s="24" t="s">
        <v>2</v>
      </c>
      <c r="D7" s="89" t="s">
        <v>3</v>
      </c>
      <c r="E7" s="89" t="s">
        <v>4</v>
      </c>
      <c r="F7" s="91" t="s">
        <v>5</v>
      </c>
      <c r="G7" s="25" t="s">
        <v>6</v>
      </c>
      <c r="H7" s="89" t="s">
        <v>8</v>
      </c>
      <c r="I7" s="91" t="s">
        <v>9</v>
      </c>
    </row>
    <row r="8" spans="1:24" ht="40.5" customHeight="1" thickBot="1" x14ac:dyDescent="0.25">
      <c r="A8" s="97"/>
      <c r="B8" s="98"/>
      <c r="C8" s="26" t="s">
        <v>131</v>
      </c>
      <c r="D8" s="90"/>
      <c r="E8" s="90"/>
      <c r="F8" s="92"/>
      <c r="G8" s="27" t="s">
        <v>7</v>
      </c>
      <c r="H8" s="90"/>
      <c r="I8" s="92"/>
      <c r="R8" s="28"/>
      <c r="S8" s="28"/>
      <c r="T8" s="28"/>
      <c r="U8" s="28"/>
      <c r="V8" s="28"/>
      <c r="W8" s="28"/>
      <c r="X8" s="28"/>
    </row>
    <row r="9" spans="1:24" ht="9" customHeight="1" x14ac:dyDescent="0.2">
      <c r="A9" s="100"/>
      <c r="B9" s="100"/>
      <c r="C9" s="29"/>
      <c r="D9" s="29"/>
      <c r="E9" s="29"/>
      <c r="F9" s="30"/>
      <c r="G9" s="29"/>
      <c r="H9" s="29"/>
      <c r="I9" s="29"/>
      <c r="R9" s="31"/>
      <c r="S9" s="28"/>
      <c r="T9" s="28"/>
      <c r="U9" s="28"/>
      <c r="V9" s="28"/>
      <c r="W9" s="28"/>
      <c r="X9" s="28"/>
    </row>
    <row r="10" spans="1:24" x14ac:dyDescent="0.2">
      <c r="A10" s="88" t="s">
        <v>10</v>
      </c>
      <c r="B10" s="88"/>
      <c r="C10" s="39">
        <v>5606556380.1199999</v>
      </c>
      <c r="D10" s="75">
        <v>0</v>
      </c>
      <c r="E10" s="74">
        <f>+E11</f>
        <v>133463931.65000001</v>
      </c>
      <c r="F10" s="74">
        <v>0</v>
      </c>
      <c r="G10" s="76">
        <f>G15+G11</f>
        <v>5473092448.4800005</v>
      </c>
      <c r="H10" s="75">
        <v>285806250.23000002</v>
      </c>
      <c r="I10" s="77">
        <v>408898</v>
      </c>
      <c r="K10" s="32">
        <v>219324430.84</v>
      </c>
      <c r="L10" s="32">
        <v>4649278</v>
      </c>
      <c r="R10" s="33"/>
      <c r="S10" s="28"/>
      <c r="T10" s="28"/>
      <c r="U10" s="28"/>
      <c r="V10" s="28"/>
      <c r="W10" s="28"/>
      <c r="X10" s="28"/>
    </row>
    <row r="11" spans="1:24" x14ac:dyDescent="0.2">
      <c r="A11" s="88" t="s">
        <v>11</v>
      </c>
      <c r="B11" s="88"/>
      <c r="C11" s="75">
        <v>0.12999999523162842</v>
      </c>
      <c r="D11" s="75">
        <v>0</v>
      </c>
      <c r="E11" s="74">
        <f>+E12</f>
        <v>133463931.65000001</v>
      </c>
      <c r="F11" s="74">
        <f>+F12</f>
        <v>271151538.16000003</v>
      </c>
      <c r="G11" s="77">
        <f>+C11+D11-E11+F11</f>
        <v>137687606.64000002</v>
      </c>
      <c r="H11" s="75">
        <v>0</v>
      </c>
      <c r="I11" s="75">
        <v>0</v>
      </c>
      <c r="K11" s="34">
        <v>129513464.71000001</v>
      </c>
      <c r="R11" s="33"/>
      <c r="S11" s="33"/>
      <c r="T11" s="28"/>
      <c r="U11" s="35"/>
      <c r="V11" s="28"/>
      <c r="W11" s="28"/>
      <c r="X11" s="28"/>
    </row>
    <row r="12" spans="1:24" ht="10.5" customHeight="1" x14ac:dyDescent="0.2">
      <c r="A12" s="36"/>
      <c r="B12" s="37" t="s">
        <v>12</v>
      </c>
      <c r="C12" s="75">
        <v>0.12999999523162842</v>
      </c>
      <c r="D12" s="75">
        <v>0</v>
      </c>
      <c r="E12" s="74">
        <v>133463931.65000001</v>
      </c>
      <c r="F12" s="74">
        <v>271151538.16000003</v>
      </c>
      <c r="G12" s="77">
        <f>+C12+D12-E12+F12</f>
        <v>137687606.64000002</v>
      </c>
      <c r="H12" s="75"/>
      <c r="I12" s="75">
        <v>0</v>
      </c>
      <c r="K12" s="34">
        <f>C11-K11</f>
        <v>-129513464.58000001</v>
      </c>
      <c r="R12" s="28"/>
      <c r="S12" s="28"/>
      <c r="T12" s="28"/>
      <c r="U12" s="35"/>
      <c r="V12" s="28"/>
      <c r="W12" s="28"/>
      <c r="X12" s="28"/>
    </row>
    <row r="13" spans="1:24" x14ac:dyDescent="0.2">
      <c r="A13" s="38"/>
      <c r="B13" s="37" t="s">
        <v>13</v>
      </c>
      <c r="C13" s="39">
        <v>0</v>
      </c>
      <c r="D13" s="75">
        <v>0</v>
      </c>
      <c r="E13" s="42"/>
      <c r="F13" s="74">
        <v>0</v>
      </c>
      <c r="G13" s="42"/>
      <c r="H13" s="75">
        <v>0</v>
      </c>
      <c r="I13" s="75">
        <v>0</v>
      </c>
      <c r="R13" s="28"/>
      <c r="S13" s="28"/>
      <c r="T13" s="28"/>
      <c r="U13" s="28"/>
      <c r="V13" s="28"/>
      <c r="W13" s="28"/>
      <c r="X13" s="28"/>
    </row>
    <row r="14" spans="1:24" ht="24.75" customHeight="1" x14ac:dyDescent="0.2">
      <c r="A14" s="38"/>
      <c r="B14" s="40" t="s">
        <v>14</v>
      </c>
      <c r="C14" s="39">
        <v>0</v>
      </c>
      <c r="D14" s="75">
        <v>0</v>
      </c>
      <c r="E14" s="78"/>
      <c r="F14" s="74">
        <v>0</v>
      </c>
      <c r="G14" s="78"/>
      <c r="H14" s="75">
        <v>0</v>
      </c>
      <c r="I14" s="75">
        <v>0</v>
      </c>
      <c r="R14" s="28"/>
      <c r="S14" s="28"/>
      <c r="T14" s="28"/>
      <c r="U14" s="28"/>
      <c r="V14" s="28"/>
      <c r="W14" s="28"/>
      <c r="X14" s="28"/>
    </row>
    <row r="15" spans="1:24" x14ac:dyDescent="0.2">
      <c r="A15" s="93" t="s">
        <v>15</v>
      </c>
      <c r="B15" s="93"/>
      <c r="C15" s="39">
        <f>C16</f>
        <v>5606556380</v>
      </c>
      <c r="D15" s="75">
        <v>0</v>
      </c>
      <c r="E15" s="75">
        <f>+E16</f>
        <v>0</v>
      </c>
      <c r="F15" s="74">
        <f>+F16</f>
        <v>-271151538.16000003</v>
      </c>
      <c r="G15" s="77">
        <f>+C15+D15-E15+F15</f>
        <v>5335404841.8400002</v>
      </c>
      <c r="H15" s="75">
        <v>0</v>
      </c>
      <c r="I15" s="75">
        <v>0</v>
      </c>
      <c r="K15" s="34">
        <v>5606556377.4200001</v>
      </c>
      <c r="R15" s="28"/>
      <c r="S15" s="33"/>
      <c r="T15" s="28"/>
      <c r="U15" s="28"/>
      <c r="V15" s="28"/>
      <c r="W15" s="28"/>
      <c r="X15" s="28"/>
    </row>
    <row r="16" spans="1:24" ht="12.75" customHeight="1" x14ac:dyDescent="0.2">
      <c r="A16" s="36"/>
      <c r="B16" s="37" t="s">
        <v>16</v>
      </c>
      <c r="C16" s="74">
        <v>5606556380</v>
      </c>
      <c r="D16" s="75">
        <v>0</v>
      </c>
      <c r="E16" s="76"/>
      <c r="F16" s="76">
        <f>-271151538.16</f>
        <v>-271151538.16000003</v>
      </c>
      <c r="G16" s="77">
        <f>+C16+D16-E16+F16</f>
        <v>5335404841.8400002</v>
      </c>
      <c r="H16" s="75">
        <v>0</v>
      </c>
      <c r="I16" s="75">
        <v>0</v>
      </c>
      <c r="K16" s="41">
        <f>G15+G12</f>
        <v>5473092448.4800005</v>
      </c>
      <c r="R16" s="28"/>
      <c r="S16" s="28"/>
      <c r="T16" s="28"/>
      <c r="U16" s="28"/>
      <c r="V16" s="28"/>
      <c r="W16" s="28"/>
      <c r="X16" s="28"/>
    </row>
    <row r="17" spans="1:24" x14ac:dyDescent="0.2">
      <c r="A17" s="38"/>
      <c r="B17" s="37" t="s">
        <v>17</v>
      </c>
      <c r="C17" s="42">
        <v>0</v>
      </c>
      <c r="D17" s="75">
        <v>0</v>
      </c>
      <c r="E17" s="76">
        <v>0</v>
      </c>
      <c r="F17" s="74">
        <v>0</v>
      </c>
      <c r="G17" s="76">
        <v>0</v>
      </c>
      <c r="H17" s="75">
        <v>0</v>
      </c>
      <c r="I17" s="75">
        <v>0</v>
      </c>
      <c r="R17" s="28"/>
      <c r="S17" s="28"/>
      <c r="T17" s="28"/>
      <c r="U17" s="28"/>
      <c r="V17" s="28"/>
      <c r="W17" s="28"/>
      <c r="X17" s="28"/>
    </row>
    <row r="18" spans="1:24" ht="28.5" customHeight="1" x14ac:dyDescent="0.2">
      <c r="A18" s="38"/>
      <c r="B18" s="43" t="s">
        <v>18</v>
      </c>
      <c r="C18" s="42">
        <v>0</v>
      </c>
      <c r="D18" s="75">
        <v>0</v>
      </c>
      <c r="E18" s="76">
        <v>0</v>
      </c>
      <c r="F18" s="74">
        <v>0</v>
      </c>
      <c r="G18" s="76">
        <v>0</v>
      </c>
      <c r="H18" s="76">
        <v>0</v>
      </c>
      <c r="I18" s="75">
        <v>0</v>
      </c>
      <c r="R18" s="44"/>
      <c r="S18" s="28"/>
      <c r="T18" s="28"/>
      <c r="U18" s="28"/>
      <c r="V18" s="28"/>
      <c r="W18" s="28"/>
      <c r="X18" s="28"/>
    </row>
    <row r="19" spans="1:24" x14ac:dyDescent="0.2">
      <c r="A19" s="88" t="s">
        <v>19</v>
      </c>
      <c r="B19" s="88"/>
      <c r="C19" s="76">
        <v>7560077211</v>
      </c>
      <c r="D19" s="76"/>
      <c r="E19" s="76"/>
      <c r="F19" s="76"/>
      <c r="G19" s="74">
        <v>4576536407.5199995</v>
      </c>
      <c r="H19" s="74">
        <v>104014192.61</v>
      </c>
      <c r="I19" s="76"/>
      <c r="J19" s="45"/>
      <c r="R19" s="28"/>
      <c r="S19" s="46"/>
      <c r="T19" s="33"/>
      <c r="U19" s="28"/>
      <c r="V19" s="28"/>
      <c r="W19" s="28"/>
      <c r="X19" s="28"/>
    </row>
    <row r="20" spans="1:24" ht="10.5" customHeight="1" x14ac:dyDescent="0.2">
      <c r="A20" s="47"/>
      <c r="B20" s="48"/>
      <c r="C20" s="42"/>
      <c r="D20" s="76"/>
      <c r="E20" s="76"/>
      <c r="F20" s="76"/>
      <c r="G20" s="42"/>
      <c r="H20" s="76"/>
      <c r="I20" s="42"/>
      <c r="R20" s="33"/>
      <c r="S20" s="33"/>
      <c r="T20" s="28"/>
      <c r="U20" s="28"/>
      <c r="V20" s="28"/>
      <c r="W20" s="28"/>
      <c r="X20" s="28"/>
    </row>
    <row r="21" spans="1:24" ht="24" customHeight="1" x14ac:dyDescent="0.2">
      <c r="A21" s="88" t="s">
        <v>20</v>
      </c>
      <c r="B21" s="88"/>
      <c r="C21" s="74">
        <f>+C19+C15+C11</f>
        <v>13166633591.129999</v>
      </c>
      <c r="D21" s="76"/>
      <c r="E21" s="76"/>
      <c r="F21" s="76"/>
      <c r="G21" s="74">
        <f>+G19+G15+G11</f>
        <v>10049628856</v>
      </c>
      <c r="H21" s="76">
        <f>H10+H19</f>
        <v>389820442.84000003</v>
      </c>
      <c r="I21" s="76">
        <f>SUM(I10:I19)</f>
        <v>408898</v>
      </c>
      <c r="J21" s="49">
        <f>G21-G10</f>
        <v>4576536407.5199995</v>
      </c>
      <c r="K21" s="32">
        <v>11159460014</v>
      </c>
      <c r="R21" s="28"/>
      <c r="S21" s="50"/>
      <c r="T21" s="33"/>
      <c r="U21" s="28"/>
      <c r="V21" s="28"/>
      <c r="W21" s="28"/>
      <c r="X21" s="28"/>
    </row>
    <row r="22" spans="1:24" ht="16.5" customHeight="1" x14ac:dyDescent="0.2">
      <c r="A22" s="85" t="s">
        <v>40</v>
      </c>
      <c r="B22" s="85"/>
      <c r="C22" s="42"/>
      <c r="D22" s="76"/>
      <c r="E22" s="76"/>
      <c r="F22" s="76"/>
      <c r="G22" s="76"/>
      <c r="H22" s="76"/>
      <c r="I22" s="76"/>
      <c r="J22" s="41"/>
      <c r="R22" s="28"/>
      <c r="S22" s="33"/>
      <c r="T22" s="28"/>
      <c r="U22" s="28"/>
      <c r="V22" s="28"/>
      <c r="W22" s="28"/>
      <c r="X22" s="28"/>
    </row>
    <row r="23" spans="1:24" x14ac:dyDescent="0.2">
      <c r="A23" s="86" t="s">
        <v>21</v>
      </c>
      <c r="B23" s="86"/>
      <c r="C23" s="42"/>
      <c r="D23" s="76"/>
      <c r="E23" s="76"/>
      <c r="F23" s="76"/>
      <c r="G23" s="76"/>
      <c r="H23" s="76"/>
      <c r="I23" s="42"/>
      <c r="R23" s="28"/>
      <c r="S23" s="28"/>
      <c r="T23" s="28"/>
      <c r="U23" s="28"/>
      <c r="V23" s="28"/>
      <c r="W23" s="28"/>
      <c r="X23" s="28"/>
    </row>
    <row r="24" spans="1:24" x14ac:dyDescent="0.2">
      <c r="A24" s="86" t="s">
        <v>22</v>
      </c>
      <c r="B24" s="86"/>
      <c r="C24" s="42"/>
      <c r="D24" s="76"/>
      <c r="E24" s="76"/>
      <c r="F24" s="76"/>
      <c r="G24" s="76"/>
      <c r="H24" s="76"/>
      <c r="I24" s="76"/>
      <c r="R24" s="28"/>
      <c r="S24" s="28"/>
      <c r="T24" s="28"/>
      <c r="U24" s="28"/>
      <c r="V24" s="28"/>
      <c r="W24" s="28"/>
      <c r="X24" s="28"/>
    </row>
    <row r="25" spans="1:24" x14ac:dyDescent="0.2">
      <c r="A25" s="86" t="s">
        <v>23</v>
      </c>
      <c r="B25" s="86"/>
      <c r="C25" s="42"/>
      <c r="D25" s="76"/>
      <c r="E25" s="76"/>
      <c r="F25" s="76"/>
      <c r="G25" s="76"/>
      <c r="H25" s="76"/>
      <c r="I25" s="76"/>
      <c r="R25" s="28"/>
      <c r="S25" s="28"/>
      <c r="T25" s="28"/>
      <c r="U25" s="28"/>
      <c r="V25" s="28"/>
      <c r="W25" s="28"/>
      <c r="X25" s="28"/>
    </row>
    <row r="26" spans="1:24" ht="24.75" customHeight="1" x14ac:dyDescent="0.2">
      <c r="A26" s="85" t="s">
        <v>24</v>
      </c>
      <c r="B26" s="85"/>
      <c r="C26" s="42">
        <f>+C27+C28</f>
        <v>980750819</v>
      </c>
      <c r="D26" s="76"/>
      <c r="E26" s="76"/>
      <c r="F26" s="42">
        <f>+F27+F28</f>
        <v>38778297</v>
      </c>
      <c r="G26" s="42">
        <f>+F26+C26</f>
        <v>1019529116</v>
      </c>
      <c r="H26" s="76"/>
      <c r="I26" s="76"/>
      <c r="R26" s="51"/>
      <c r="S26" s="52"/>
      <c r="T26" s="28"/>
      <c r="U26" s="28"/>
      <c r="V26" s="28"/>
      <c r="W26" s="28"/>
      <c r="X26" s="28"/>
    </row>
    <row r="27" spans="1:24" x14ac:dyDescent="0.2">
      <c r="A27" s="86" t="s">
        <v>25</v>
      </c>
      <c r="B27" s="86"/>
      <c r="C27" s="42">
        <v>666500837</v>
      </c>
      <c r="D27" s="76"/>
      <c r="E27" s="76"/>
      <c r="F27" s="42">
        <v>26980441</v>
      </c>
      <c r="G27" s="42">
        <f>+F27+C27</f>
        <v>693481278</v>
      </c>
      <c r="H27" s="76"/>
      <c r="I27" s="76"/>
      <c r="R27" s="51"/>
      <c r="S27" s="33"/>
      <c r="T27" s="28"/>
      <c r="U27" s="28"/>
      <c r="V27" s="28"/>
      <c r="W27" s="28"/>
      <c r="X27" s="28"/>
    </row>
    <row r="28" spans="1:24" x14ac:dyDescent="0.2">
      <c r="A28" s="86" t="s">
        <v>26</v>
      </c>
      <c r="B28" s="86"/>
      <c r="C28" s="78">
        <v>314249982</v>
      </c>
      <c r="D28" s="75"/>
      <c r="E28" s="75"/>
      <c r="F28" s="39">
        <v>11797856</v>
      </c>
      <c r="G28" s="42">
        <f>+F28+C28</f>
        <v>326047838</v>
      </c>
      <c r="H28" s="75"/>
      <c r="I28" s="75"/>
      <c r="R28" s="33"/>
      <c r="S28" s="33"/>
      <c r="T28" s="28"/>
      <c r="U28" s="28"/>
      <c r="V28" s="28"/>
      <c r="W28" s="28"/>
      <c r="X28" s="28"/>
    </row>
    <row r="29" spans="1:24" x14ac:dyDescent="0.2">
      <c r="A29" s="87" t="s">
        <v>27</v>
      </c>
      <c r="B29" s="87"/>
      <c r="C29" s="79">
        <v>0</v>
      </c>
      <c r="D29" s="80"/>
      <c r="E29" s="80"/>
      <c r="F29" s="79">
        <v>0</v>
      </c>
      <c r="G29" s="79">
        <v>0</v>
      </c>
      <c r="H29" s="80"/>
      <c r="I29" s="80"/>
      <c r="R29" s="28"/>
      <c r="S29" s="33"/>
      <c r="T29" s="28"/>
      <c r="U29" s="28"/>
      <c r="V29" s="28"/>
      <c r="W29" s="28"/>
      <c r="X29" s="28"/>
    </row>
    <row r="30" spans="1:24" ht="6" customHeight="1" x14ac:dyDescent="0.2">
      <c r="A30" s="53"/>
      <c r="R30" s="28"/>
      <c r="S30" s="28"/>
      <c r="T30" s="28"/>
      <c r="U30" s="28"/>
      <c r="V30" s="28"/>
      <c r="W30" s="28"/>
      <c r="X30" s="28"/>
    </row>
    <row r="31" spans="1:24" ht="43.5" customHeight="1" x14ac:dyDescent="0.2">
      <c r="A31" s="54">
        <v>1</v>
      </c>
      <c r="B31" s="83" t="s">
        <v>28</v>
      </c>
      <c r="C31" s="83"/>
      <c r="D31" s="83"/>
      <c r="E31" s="83"/>
      <c r="F31" s="83"/>
      <c r="G31" s="83"/>
      <c r="H31" s="83"/>
      <c r="I31" s="83"/>
      <c r="R31" s="28"/>
      <c r="S31" s="28"/>
      <c r="T31" s="28"/>
      <c r="U31" s="28"/>
      <c r="V31" s="28"/>
      <c r="W31" s="28"/>
      <c r="X31" s="28"/>
    </row>
    <row r="32" spans="1:24" x14ac:dyDescent="0.2">
      <c r="A32" s="54">
        <v>2</v>
      </c>
      <c r="B32" s="84" t="s">
        <v>29</v>
      </c>
      <c r="C32" s="84"/>
      <c r="D32" s="84"/>
      <c r="E32" s="84"/>
      <c r="F32" s="84"/>
      <c r="G32" s="84"/>
      <c r="H32" s="84"/>
      <c r="I32" s="84"/>
      <c r="R32" s="28"/>
      <c r="S32" s="28"/>
      <c r="T32" s="28"/>
      <c r="U32" s="28"/>
      <c r="V32" s="28"/>
      <c r="W32" s="28"/>
      <c r="X32" s="28"/>
    </row>
    <row r="33" spans="1:24" ht="14.25" customHeight="1" x14ac:dyDescent="0.2">
      <c r="A33" s="54"/>
      <c r="B33" s="81"/>
      <c r="C33" s="81"/>
      <c r="D33" s="81"/>
      <c r="E33" s="81"/>
      <c r="F33" s="81"/>
      <c r="G33" s="81"/>
      <c r="H33" s="81"/>
      <c r="I33" s="81"/>
      <c r="R33" s="28"/>
      <c r="S33" s="28"/>
      <c r="T33" s="28"/>
      <c r="U33" s="28"/>
      <c r="V33" s="28"/>
      <c r="W33" s="28"/>
      <c r="X33" s="28"/>
    </row>
    <row r="34" spans="1:24" ht="14.25" customHeight="1" x14ac:dyDescent="0.2">
      <c r="A34" s="54"/>
      <c r="B34" s="82"/>
      <c r="C34" s="82"/>
      <c r="D34" s="82"/>
      <c r="E34" s="82"/>
      <c r="F34" s="82"/>
      <c r="G34" s="82"/>
      <c r="H34" s="82"/>
      <c r="I34" s="82"/>
      <c r="R34" s="28"/>
      <c r="S34" s="28"/>
      <c r="T34" s="28"/>
      <c r="U34" s="28"/>
      <c r="V34" s="28"/>
      <c r="W34" s="28"/>
      <c r="X34" s="28"/>
    </row>
    <row r="35" spans="1:24" ht="51.75" customHeight="1" x14ac:dyDescent="0.2">
      <c r="A35" s="55" t="s">
        <v>30</v>
      </c>
      <c r="B35" s="56" t="s">
        <v>31</v>
      </c>
      <c r="C35" s="56" t="s">
        <v>33</v>
      </c>
      <c r="D35" s="56" t="s">
        <v>34</v>
      </c>
      <c r="E35" s="58" t="s">
        <v>36</v>
      </c>
      <c r="F35" s="57" t="s">
        <v>37</v>
      </c>
      <c r="R35" s="33"/>
      <c r="S35" s="28"/>
      <c r="T35" s="28"/>
      <c r="U35" s="28"/>
      <c r="V35" s="28"/>
      <c r="W35" s="28"/>
      <c r="X35" s="28"/>
    </row>
    <row r="36" spans="1:24" ht="13.5" customHeight="1" x14ac:dyDescent="0.2">
      <c r="A36" s="55"/>
      <c r="B36" s="56" t="s">
        <v>32</v>
      </c>
      <c r="C36" s="56" t="s">
        <v>42</v>
      </c>
      <c r="D36" s="56" t="s">
        <v>35</v>
      </c>
      <c r="E36" s="58" t="s">
        <v>41</v>
      </c>
      <c r="F36" s="57" t="s">
        <v>38</v>
      </c>
      <c r="R36" s="28"/>
      <c r="S36" s="28"/>
      <c r="T36" s="28"/>
      <c r="U36" s="28"/>
      <c r="V36" s="28"/>
      <c r="W36" s="28"/>
      <c r="X36" s="28"/>
    </row>
    <row r="37" spans="1:24" ht="5.25" customHeight="1" x14ac:dyDescent="0.2">
      <c r="A37" s="55"/>
      <c r="B37" s="59"/>
      <c r="C37" s="56"/>
      <c r="D37" s="59"/>
      <c r="E37" s="55"/>
      <c r="F37" s="60"/>
      <c r="R37" s="28"/>
      <c r="S37" s="28"/>
      <c r="T37" s="28"/>
      <c r="U37" s="28"/>
      <c r="V37" s="28"/>
      <c r="W37" s="28"/>
      <c r="X37" s="28"/>
    </row>
    <row r="38" spans="1:24" ht="42" customHeight="1" x14ac:dyDescent="0.2">
      <c r="A38" s="61" t="s">
        <v>39</v>
      </c>
      <c r="B38" s="62"/>
      <c r="C38" s="62"/>
      <c r="D38" s="62"/>
      <c r="E38" s="63"/>
      <c r="F38" s="64"/>
      <c r="R38" s="28"/>
      <c r="S38" s="28"/>
      <c r="T38" s="28"/>
      <c r="U38" s="28"/>
      <c r="V38" s="28"/>
      <c r="W38" s="28"/>
      <c r="X38" s="28"/>
    </row>
    <row r="39" spans="1:24" ht="3.75" customHeight="1" x14ac:dyDescent="0.2">
      <c r="A39" s="65"/>
      <c r="C39" s="65"/>
      <c r="D39" s="65"/>
      <c r="E39" s="65"/>
      <c r="F39" s="66"/>
      <c r="H39" s="41"/>
      <c r="R39" s="28"/>
      <c r="S39" s="28"/>
      <c r="T39" s="28"/>
      <c r="U39" s="28"/>
      <c r="V39" s="28"/>
      <c r="W39" s="28"/>
      <c r="X39" s="67"/>
    </row>
    <row r="40" spans="1:24" x14ac:dyDescent="0.2">
      <c r="A40" s="68" t="s">
        <v>45</v>
      </c>
      <c r="B40" s="72">
        <v>300000000</v>
      </c>
      <c r="C40" s="69">
        <v>10</v>
      </c>
      <c r="D40" s="69" t="s">
        <v>50</v>
      </c>
      <c r="E40" s="69">
        <v>0</v>
      </c>
      <c r="F40" s="73">
        <v>9.7000000000000003E-2</v>
      </c>
      <c r="H40" s="41"/>
      <c r="R40" s="70"/>
      <c r="S40" s="28"/>
      <c r="T40" s="28"/>
      <c r="U40" s="28"/>
      <c r="V40" s="28"/>
      <c r="W40" s="28"/>
      <c r="X40" s="67"/>
    </row>
    <row r="41" spans="1:24" x14ac:dyDescent="0.2">
      <c r="A41" s="68" t="s">
        <v>46</v>
      </c>
      <c r="B41" s="72">
        <v>300000000</v>
      </c>
      <c r="C41" s="69">
        <v>10</v>
      </c>
      <c r="D41" s="69" t="s">
        <v>51</v>
      </c>
      <c r="E41" s="69">
        <v>0</v>
      </c>
      <c r="F41" s="73">
        <v>9.8199999999999996E-2</v>
      </c>
      <c r="H41" s="41"/>
      <c r="R41" s="70"/>
      <c r="S41" s="28"/>
      <c r="T41" s="28"/>
      <c r="U41" s="28"/>
      <c r="V41" s="28"/>
      <c r="W41" s="28"/>
      <c r="X41" s="67"/>
    </row>
    <row r="42" spans="1:24" x14ac:dyDescent="0.2">
      <c r="A42" s="68" t="s">
        <v>46</v>
      </c>
      <c r="B42" s="72">
        <v>300000000</v>
      </c>
      <c r="C42" s="69">
        <v>10</v>
      </c>
      <c r="D42" s="69" t="s">
        <v>51</v>
      </c>
      <c r="E42" s="69">
        <v>0</v>
      </c>
      <c r="F42" s="73">
        <v>9.8199999999999996E-2</v>
      </c>
      <c r="H42" s="41"/>
      <c r="R42" s="70"/>
      <c r="S42" s="28"/>
      <c r="T42" s="28"/>
      <c r="U42" s="28"/>
      <c r="V42" s="28"/>
      <c r="W42" s="28"/>
      <c r="X42" s="67"/>
    </row>
    <row r="43" spans="1:24" x14ac:dyDescent="0.2">
      <c r="A43" s="68" t="s">
        <v>44</v>
      </c>
      <c r="B43" s="72">
        <v>300000000</v>
      </c>
      <c r="C43" s="69">
        <v>10</v>
      </c>
      <c r="D43" s="69" t="s">
        <v>52</v>
      </c>
      <c r="E43" s="69">
        <v>0</v>
      </c>
      <c r="F43" s="73">
        <v>8.6300000000000002E-2</v>
      </c>
      <c r="H43" s="41"/>
      <c r="R43" s="70"/>
      <c r="S43" s="28"/>
      <c r="T43" s="28"/>
      <c r="U43" s="28"/>
      <c r="V43" s="28"/>
      <c r="W43" s="28"/>
      <c r="X43" s="67"/>
    </row>
    <row r="44" spans="1:24" x14ac:dyDescent="0.2">
      <c r="A44" s="68" t="s">
        <v>43</v>
      </c>
      <c r="B44" s="72">
        <v>300000000</v>
      </c>
      <c r="C44" s="69">
        <v>10</v>
      </c>
      <c r="D44" s="69" t="s">
        <v>53</v>
      </c>
      <c r="E44" s="69">
        <v>0</v>
      </c>
      <c r="F44" s="73">
        <v>9.3700000000000006E-2</v>
      </c>
      <c r="H44" s="41"/>
      <c r="R44" s="70"/>
      <c r="S44" s="28"/>
      <c r="T44" s="28"/>
      <c r="U44" s="28"/>
      <c r="V44" s="28"/>
      <c r="W44" s="28"/>
      <c r="X44" s="67"/>
    </row>
    <row r="45" spans="1:24" x14ac:dyDescent="0.2">
      <c r="A45" s="68" t="s">
        <v>43</v>
      </c>
      <c r="B45" s="72">
        <v>400000000</v>
      </c>
      <c r="C45" s="69">
        <v>10</v>
      </c>
      <c r="D45" s="69" t="s">
        <v>63</v>
      </c>
      <c r="E45" s="69">
        <v>0</v>
      </c>
      <c r="F45" s="73">
        <v>0.1079</v>
      </c>
      <c r="H45" s="41"/>
      <c r="R45" s="28"/>
      <c r="S45" s="28"/>
      <c r="T45" s="28"/>
      <c r="U45" s="28"/>
      <c r="V45" s="28"/>
      <c r="W45" s="28"/>
      <c r="X45" s="28"/>
    </row>
    <row r="46" spans="1:24" x14ac:dyDescent="0.2">
      <c r="A46" s="68" t="s">
        <v>44</v>
      </c>
      <c r="B46" s="72">
        <v>330000000</v>
      </c>
      <c r="C46" s="69">
        <v>10</v>
      </c>
      <c r="D46" s="69" t="s">
        <v>64</v>
      </c>
      <c r="E46" s="69">
        <v>0</v>
      </c>
      <c r="F46" s="73">
        <v>0.1014</v>
      </c>
      <c r="H46" s="41"/>
      <c r="R46" s="28"/>
      <c r="S46" s="28"/>
      <c r="T46" s="28"/>
      <c r="U46" s="28"/>
      <c r="V46" s="28"/>
      <c r="W46" s="28"/>
      <c r="X46" s="28"/>
    </row>
    <row r="47" spans="1:24" x14ac:dyDescent="0.2">
      <c r="A47" s="68" t="s">
        <v>43</v>
      </c>
      <c r="B47" s="72">
        <v>400000000</v>
      </c>
      <c r="C47" s="69">
        <v>10</v>
      </c>
      <c r="D47" s="69" t="s">
        <v>65</v>
      </c>
      <c r="E47" s="69">
        <v>0</v>
      </c>
      <c r="F47" s="73">
        <v>0.1086</v>
      </c>
      <c r="H47" s="41"/>
      <c r="R47" s="28"/>
      <c r="S47" s="28"/>
      <c r="T47" s="28"/>
      <c r="U47" s="28"/>
      <c r="V47" s="28"/>
      <c r="W47" s="28"/>
      <c r="X47" s="28"/>
    </row>
    <row r="48" spans="1:24" x14ac:dyDescent="0.2">
      <c r="A48" s="68" t="s">
        <v>45</v>
      </c>
      <c r="B48" s="72">
        <v>300000000</v>
      </c>
      <c r="C48" s="69">
        <v>10</v>
      </c>
      <c r="D48" s="69" t="s">
        <v>50</v>
      </c>
      <c r="E48" s="69">
        <v>0</v>
      </c>
      <c r="F48" s="73">
        <v>0.1114</v>
      </c>
      <c r="H48" s="41"/>
      <c r="R48" s="28"/>
      <c r="S48" s="28"/>
      <c r="T48" s="28"/>
      <c r="U48" s="28"/>
      <c r="V48" s="28"/>
      <c r="W48" s="28"/>
      <c r="X48" s="28"/>
    </row>
    <row r="49" spans="1:24" ht="25.5" x14ac:dyDescent="0.2">
      <c r="A49" s="71" t="s">
        <v>47</v>
      </c>
      <c r="B49" s="72">
        <v>300000000</v>
      </c>
      <c r="C49" s="69">
        <v>10</v>
      </c>
      <c r="D49" s="69" t="s">
        <v>50</v>
      </c>
      <c r="E49" s="69">
        <v>0</v>
      </c>
      <c r="F49" s="73">
        <v>0.112</v>
      </c>
      <c r="R49" s="28"/>
      <c r="S49" s="28"/>
      <c r="T49" s="28"/>
      <c r="U49" s="28"/>
      <c r="V49" s="28"/>
      <c r="W49" s="28"/>
      <c r="X49" s="28"/>
    </row>
    <row r="50" spans="1:24" x14ac:dyDescent="0.2">
      <c r="A50" s="68" t="s">
        <v>45</v>
      </c>
      <c r="B50" s="72">
        <v>270000000</v>
      </c>
      <c r="C50" s="69">
        <v>10</v>
      </c>
      <c r="D50" s="69" t="s">
        <v>66</v>
      </c>
      <c r="E50" s="69">
        <v>0</v>
      </c>
      <c r="F50" s="73">
        <v>0.1123</v>
      </c>
      <c r="H50" s="41"/>
      <c r="R50" s="28"/>
      <c r="S50" s="28"/>
      <c r="T50" s="28"/>
      <c r="U50" s="28"/>
      <c r="V50" s="28"/>
      <c r="W50" s="28"/>
      <c r="X50" s="28"/>
    </row>
    <row r="51" spans="1:24" x14ac:dyDescent="0.2">
      <c r="H51" s="41"/>
      <c r="R51" s="28"/>
      <c r="S51" s="28"/>
      <c r="T51" s="28"/>
      <c r="U51" s="28"/>
      <c r="V51" s="28"/>
      <c r="W51" s="28"/>
      <c r="X51" s="28"/>
    </row>
    <row r="52" spans="1:24" x14ac:dyDescent="0.2">
      <c r="H52" s="41"/>
      <c r="R52" s="28"/>
      <c r="S52" s="28"/>
      <c r="T52" s="28"/>
      <c r="U52" s="28"/>
      <c r="V52" s="28"/>
      <c r="W52" s="28"/>
      <c r="X52" s="28"/>
    </row>
    <row r="53" spans="1:24" x14ac:dyDescent="0.2">
      <c r="H53" s="41"/>
      <c r="R53" s="28"/>
      <c r="S53" s="28"/>
      <c r="T53" s="28"/>
      <c r="U53" s="28"/>
      <c r="V53" s="28"/>
      <c r="W53" s="28"/>
      <c r="X53" s="28"/>
    </row>
    <row r="54" spans="1:24" x14ac:dyDescent="0.2">
      <c r="H54" s="41"/>
      <c r="R54" s="28"/>
      <c r="S54" s="28"/>
      <c r="T54" s="28"/>
      <c r="U54" s="28"/>
      <c r="V54" s="28"/>
      <c r="W54" s="28"/>
      <c r="X54" s="28"/>
    </row>
    <row r="55" spans="1:24" x14ac:dyDescent="0.2">
      <c r="H55" s="41"/>
      <c r="R55" s="28"/>
      <c r="S55" s="28"/>
      <c r="T55" s="28"/>
      <c r="U55" s="28"/>
      <c r="V55" s="28"/>
      <c r="W55" s="28"/>
      <c r="X55" s="28"/>
    </row>
    <row r="56" spans="1:24" x14ac:dyDescent="0.2">
      <c r="H56" s="41"/>
      <c r="R56" s="28"/>
      <c r="S56" s="28"/>
      <c r="T56" s="28"/>
      <c r="U56" s="28"/>
      <c r="V56" s="28"/>
      <c r="W56" s="28"/>
      <c r="X56" s="28"/>
    </row>
    <row r="57" spans="1:24" x14ac:dyDescent="0.2">
      <c r="R57" s="28"/>
      <c r="S57" s="28"/>
      <c r="T57" s="28"/>
      <c r="U57" s="28"/>
      <c r="V57" s="28"/>
      <c r="W57" s="28"/>
      <c r="X57" s="28"/>
    </row>
    <row r="58" spans="1:24" x14ac:dyDescent="0.2">
      <c r="R58" s="28"/>
      <c r="S58" s="28"/>
      <c r="T58" s="28"/>
      <c r="U58" s="28"/>
      <c r="V58" s="28"/>
      <c r="W58" s="28"/>
      <c r="X58" s="28"/>
    </row>
  </sheetData>
  <mergeCells count="26">
    <mergeCell ref="A2:I2"/>
    <mergeCell ref="A3:I3"/>
    <mergeCell ref="A5:I5"/>
    <mergeCell ref="A7:B8"/>
    <mergeCell ref="A1:I1"/>
    <mergeCell ref="F7:F8"/>
    <mergeCell ref="A24:B24"/>
    <mergeCell ref="A25:B25"/>
    <mergeCell ref="A21:B21"/>
    <mergeCell ref="H7:H8"/>
    <mergeCell ref="I7:I8"/>
    <mergeCell ref="D7:D8"/>
    <mergeCell ref="E7:E8"/>
    <mergeCell ref="A19:B19"/>
    <mergeCell ref="A15:B15"/>
    <mergeCell ref="A23:B23"/>
    <mergeCell ref="A22:B22"/>
    <mergeCell ref="A9:B9"/>
    <mergeCell ref="A10:B10"/>
    <mergeCell ref="A11:B11"/>
    <mergeCell ref="B31:I31"/>
    <mergeCell ref="B32:I32"/>
    <mergeCell ref="A26:B26"/>
    <mergeCell ref="A27:B27"/>
    <mergeCell ref="A28:B28"/>
    <mergeCell ref="A29:B29"/>
  </mergeCells>
  <printOptions horizontalCentered="1"/>
  <pageMargins left="0.70866141732283472" right="0.70866141732283472" top="0.74803149606299213" bottom="0.74803149606299213" header="0.31496062992125984" footer="0.31496062992125984"/>
  <pageSetup scale="96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8"/>
  <sheetViews>
    <sheetView workbookViewId="0">
      <selection activeCell="H4" sqref="H4"/>
    </sheetView>
  </sheetViews>
  <sheetFormatPr baseColWidth="10" defaultRowHeight="15" x14ac:dyDescent="0.25"/>
  <cols>
    <col min="1" max="1" width="10.42578125" customWidth="1"/>
    <col min="2" max="2" width="45.7109375" bestFit="1" customWidth="1"/>
    <col min="3" max="4" width="16.140625" bestFit="1" customWidth="1"/>
    <col min="5" max="6" width="13.85546875" bestFit="1" customWidth="1"/>
    <col min="7" max="8" width="16.140625" bestFit="1" customWidth="1"/>
    <col min="9" max="9" width="13.85546875" bestFit="1" customWidth="1"/>
  </cols>
  <sheetData>
    <row r="3" spans="1:10" x14ac:dyDescent="0.25">
      <c r="A3" s="101" t="s">
        <v>98</v>
      </c>
      <c r="B3" s="102"/>
      <c r="C3" s="102"/>
      <c r="D3" s="102"/>
      <c r="E3" s="102"/>
      <c r="F3" s="102"/>
      <c r="G3" s="102"/>
      <c r="H3" s="102"/>
      <c r="I3" s="102"/>
      <c r="J3" s="102"/>
    </row>
    <row r="5" spans="1:10" x14ac:dyDescent="0.25">
      <c r="A5" s="8" t="s">
        <v>99</v>
      </c>
    </row>
    <row r="6" spans="1:10" x14ac:dyDescent="0.25">
      <c r="A6" s="8" t="s">
        <v>100</v>
      </c>
    </row>
    <row r="7" spans="1:10" x14ac:dyDescent="0.25">
      <c r="A7" s="8" t="s">
        <v>101</v>
      </c>
    </row>
    <row r="9" spans="1:10" x14ac:dyDescent="0.25">
      <c r="A9" s="9" t="s">
        <v>102</v>
      </c>
      <c r="B9" s="10" t="s">
        <v>103</v>
      </c>
    </row>
    <row r="10" spans="1:10" x14ac:dyDescent="0.25">
      <c r="A10" s="11" t="s">
        <v>104</v>
      </c>
      <c r="B10" s="10" t="s">
        <v>105</v>
      </c>
    </row>
    <row r="12" spans="1:10" x14ac:dyDescent="0.25">
      <c r="A12" s="12"/>
      <c r="B12" s="12"/>
      <c r="C12" s="103" t="s">
        <v>106</v>
      </c>
      <c r="D12" s="103"/>
      <c r="E12" s="103" t="s">
        <v>107</v>
      </c>
      <c r="F12" s="103"/>
      <c r="G12" s="103" t="s">
        <v>108</v>
      </c>
      <c r="H12" s="103"/>
      <c r="I12" s="103" t="s">
        <v>109</v>
      </c>
      <c r="J12" s="103"/>
    </row>
    <row r="13" spans="1:10" x14ac:dyDescent="0.25">
      <c r="A13" s="13" t="s">
        <v>110</v>
      </c>
      <c r="B13" s="13" t="s">
        <v>111</v>
      </c>
      <c r="C13" s="14" t="s">
        <v>112</v>
      </c>
      <c r="D13" s="14" t="s">
        <v>113</v>
      </c>
      <c r="E13" s="14" t="s">
        <v>112</v>
      </c>
      <c r="F13" s="14" t="s">
        <v>113</v>
      </c>
      <c r="G13" s="14" t="s">
        <v>112</v>
      </c>
      <c r="H13" s="14" t="s">
        <v>113</v>
      </c>
      <c r="I13" s="14" t="s">
        <v>112</v>
      </c>
      <c r="J13" s="14" t="s">
        <v>113</v>
      </c>
    </row>
    <row r="14" spans="1:10" x14ac:dyDescent="0.25">
      <c r="A14" s="5">
        <v>54111010002</v>
      </c>
      <c r="B14" s="5" t="s">
        <v>54</v>
      </c>
      <c r="C14" s="1">
        <v>92469148.480000004</v>
      </c>
      <c r="D14" s="6">
        <v>0</v>
      </c>
      <c r="E14" s="1">
        <v>11094577.9</v>
      </c>
      <c r="F14" s="6">
        <v>0</v>
      </c>
      <c r="G14" s="1">
        <v>103563726.38</v>
      </c>
      <c r="H14" s="6">
        <v>0</v>
      </c>
      <c r="I14" s="1">
        <v>103563726.38</v>
      </c>
    </row>
    <row r="15" spans="1:10" x14ac:dyDescent="0.25">
      <c r="A15" s="5">
        <v>54111010003</v>
      </c>
      <c r="B15" s="5" t="s">
        <v>55</v>
      </c>
      <c r="C15" s="1">
        <v>80342115.329999998</v>
      </c>
      <c r="D15" s="6">
        <v>0</v>
      </c>
      <c r="E15" s="1">
        <v>9385655.2899999991</v>
      </c>
      <c r="F15" s="6">
        <v>0</v>
      </c>
      <c r="G15" s="1">
        <v>89727770.620000005</v>
      </c>
      <c r="H15" s="6">
        <v>0</v>
      </c>
      <c r="I15" s="1">
        <v>89727770.620000005</v>
      </c>
    </row>
    <row r="16" spans="1:10" x14ac:dyDescent="0.25">
      <c r="A16" s="5">
        <v>54111010004</v>
      </c>
      <c r="B16" s="5" t="s">
        <v>56</v>
      </c>
      <c r="C16" s="1">
        <v>64112689.509999998</v>
      </c>
      <c r="D16" s="6">
        <v>0</v>
      </c>
      <c r="E16" s="1">
        <v>8481212.3200000003</v>
      </c>
      <c r="F16" s="6">
        <v>0</v>
      </c>
      <c r="G16" s="1">
        <v>72593901.829999998</v>
      </c>
      <c r="H16" s="6">
        <v>0</v>
      </c>
      <c r="I16" s="1">
        <v>72593901.829999998</v>
      </c>
    </row>
    <row r="17" spans="1:9" x14ac:dyDescent="0.25">
      <c r="A17" s="5">
        <v>54111010005</v>
      </c>
      <c r="B17" s="5" t="s">
        <v>57</v>
      </c>
      <c r="C17" s="1">
        <v>10774312.5</v>
      </c>
      <c r="D17" s="6">
        <v>0</v>
      </c>
      <c r="E17" s="1">
        <v>846562.5</v>
      </c>
      <c r="F17" s="6">
        <v>0</v>
      </c>
      <c r="G17" s="1">
        <v>11620875</v>
      </c>
      <c r="H17" s="6">
        <v>0</v>
      </c>
      <c r="I17" s="1">
        <v>11620875</v>
      </c>
    </row>
    <row r="18" spans="1:9" ht="22.5" x14ac:dyDescent="0.25">
      <c r="A18" s="5">
        <v>54111010006</v>
      </c>
      <c r="B18" s="5" t="s">
        <v>58</v>
      </c>
      <c r="C18" s="1">
        <v>29276967.75</v>
      </c>
      <c r="D18" s="6">
        <v>0</v>
      </c>
      <c r="E18" s="1">
        <v>2355430.79</v>
      </c>
      <c r="F18" s="6">
        <v>0</v>
      </c>
      <c r="G18" s="1">
        <v>31632398.539999999</v>
      </c>
      <c r="H18" s="6">
        <v>0</v>
      </c>
      <c r="I18" s="1">
        <v>31632398.539999999</v>
      </c>
    </row>
    <row r="19" spans="1:9" x14ac:dyDescent="0.25">
      <c r="A19" s="5">
        <v>54111010007</v>
      </c>
      <c r="B19" s="5" t="s">
        <v>59</v>
      </c>
      <c r="C19" s="1">
        <v>104229587.8</v>
      </c>
      <c r="D19" s="6">
        <v>0</v>
      </c>
      <c r="E19" s="1">
        <v>10016056.49</v>
      </c>
      <c r="F19" s="6">
        <v>0</v>
      </c>
      <c r="G19" s="1">
        <v>114245644.29000001</v>
      </c>
      <c r="H19" s="6">
        <v>0</v>
      </c>
      <c r="I19" s="1">
        <v>114245644.29000001</v>
      </c>
    </row>
    <row r="20" spans="1:9" x14ac:dyDescent="0.25">
      <c r="A20" s="5">
        <v>54111010008</v>
      </c>
      <c r="B20" s="5" t="s">
        <v>60</v>
      </c>
      <c r="C20" s="1">
        <v>49244446.479999997</v>
      </c>
      <c r="D20" s="6">
        <v>0</v>
      </c>
      <c r="E20" s="1">
        <v>4584317.84</v>
      </c>
      <c r="F20" s="6">
        <v>0</v>
      </c>
      <c r="G20" s="1">
        <v>53828764.32</v>
      </c>
      <c r="H20" s="6">
        <v>0</v>
      </c>
      <c r="I20" s="1">
        <v>53828764.32</v>
      </c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6" t="s">
        <v>61</v>
      </c>
      <c r="C22" s="1">
        <v>430449267.85000002</v>
      </c>
      <c r="D22" s="6">
        <v>0</v>
      </c>
      <c r="E22" s="1">
        <v>46763813.130000003</v>
      </c>
      <c r="F22" s="6">
        <v>0</v>
      </c>
      <c r="G22" s="1">
        <v>477213080.98000002</v>
      </c>
      <c r="H22" s="6">
        <v>0</v>
      </c>
      <c r="I22" s="7">
        <v>477213080.98000002</v>
      </c>
    </row>
    <row r="23" spans="1:9" x14ac:dyDescent="0.25">
      <c r="A23" s="4"/>
      <c r="B23" s="4"/>
      <c r="C23" s="6" t="s">
        <v>62</v>
      </c>
      <c r="D23" s="4"/>
      <c r="E23" s="4"/>
      <c r="F23" s="4"/>
      <c r="G23" s="4"/>
      <c r="H23" s="4"/>
      <c r="I23" s="1">
        <v>477213080.98000002</v>
      </c>
    </row>
    <row r="26" spans="1:9" x14ac:dyDescent="0.25">
      <c r="A26">
        <v>51341010011</v>
      </c>
      <c r="B26" t="s">
        <v>67</v>
      </c>
      <c r="C26">
        <v>6162559.8300000001</v>
      </c>
      <c r="D26">
        <v>0</v>
      </c>
      <c r="E26">
        <v>0</v>
      </c>
      <c r="F26">
        <v>0</v>
      </c>
      <c r="G26">
        <v>6162559.8300000001</v>
      </c>
      <c r="H26">
        <v>0</v>
      </c>
      <c r="I26">
        <v>6162559.8300000001</v>
      </c>
    </row>
    <row r="27" spans="1:9" x14ac:dyDescent="0.25">
      <c r="A27">
        <v>51341010012</v>
      </c>
      <c r="B27" t="s">
        <v>68</v>
      </c>
      <c r="C27">
        <v>4512565.9800000004</v>
      </c>
      <c r="D27">
        <v>0</v>
      </c>
      <c r="E27">
        <v>0</v>
      </c>
      <c r="F27">
        <v>0</v>
      </c>
      <c r="G27">
        <v>4512565.9800000004</v>
      </c>
      <c r="H27">
        <v>0</v>
      </c>
      <c r="I27">
        <v>4512565.9800000004</v>
      </c>
    </row>
    <row r="28" spans="1:9" x14ac:dyDescent="0.25">
      <c r="A28">
        <v>51341010013</v>
      </c>
      <c r="B28" t="s">
        <v>69</v>
      </c>
      <c r="C28">
        <v>5837049.4500000002</v>
      </c>
      <c r="D28">
        <v>0</v>
      </c>
      <c r="E28">
        <v>0</v>
      </c>
      <c r="F28">
        <v>0</v>
      </c>
      <c r="G28">
        <v>5837049.4500000002</v>
      </c>
      <c r="H28">
        <v>0</v>
      </c>
      <c r="I28">
        <v>5837049.4500000002</v>
      </c>
    </row>
    <row r="29" spans="1:9" x14ac:dyDescent="0.25">
      <c r="A29">
        <v>51341010014</v>
      </c>
      <c r="B29" t="s">
        <v>70</v>
      </c>
      <c r="C29">
        <v>2387293.02</v>
      </c>
      <c r="D29">
        <v>0</v>
      </c>
      <c r="E29">
        <v>0</v>
      </c>
      <c r="F29">
        <v>0</v>
      </c>
      <c r="G29">
        <v>2387293.02</v>
      </c>
      <c r="H29">
        <v>0</v>
      </c>
      <c r="I29">
        <v>2387293.02</v>
      </c>
    </row>
    <row r="30" spans="1:9" x14ac:dyDescent="0.25">
      <c r="A30">
        <v>51341010015</v>
      </c>
      <c r="B30" t="s">
        <v>71</v>
      </c>
      <c r="C30">
        <v>976029.52</v>
      </c>
      <c r="D30">
        <v>0</v>
      </c>
      <c r="E30">
        <v>0</v>
      </c>
      <c r="F30">
        <v>0</v>
      </c>
      <c r="G30">
        <v>976029.52</v>
      </c>
      <c r="H30">
        <v>0</v>
      </c>
      <c r="I30">
        <v>976029.52</v>
      </c>
    </row>
    <row r="31" spans="1:9" x14ac:dyDescent="0.25">
      <c r="A31">
        <v>51341010016</v>
      </c>
      <c r="B31" t="s">
        <v>72</v>
      </c>
      <c r="C31">
        <v>2510624.21</v>
      </c>
      <c r="D31">
        <v>0</v>
      </c>
      <c r="E31">
        <v>0</v>
      </c>
      <c r="F31">
        <v>0</v>
      </c>
      <c r="G31">
        <v>2510624.21</v>
      </c>
      <c r="H31">
        <v>0</v>
      </c>
      <c r="I31">
        <v>2510624.21</v>
      </c>
    </row>
    <row r="32" spans="1:9" x14ac:dyDescent="0.25">
      <c r="A32">
        <v>51341010017</v>
      </c>
      <c r="B32" t="s">
        <v>73</v>
      </c>
      <c r="C32">
        <v>7335613.4500000002</v>
      </c>
      <c r="D32">
        <v>0</v>
      </c>
      <c r="E32">
        <v>0</v>
      </c>
      <c r="F32">
        <v>0</v>
      </c>
      <c r="G32">
        <v>7335613.4500000002</v>
      </c>
      <c r="H32">
        <v>0</v>
      </c>
      <c r="I32">
        <v>7335613.4500000002</v>
      </c>
    </row>
    <row r="33" spans="1:9" x14ac:dyDescent="0.25">
      <c r="A33">
        <v>51341010018</v>
      </c>
      <c r="B33" t="s">
        <v>74</v>
      </c>
      <c r="C33">
        <v>3041101.04</v>
      </c>
      <c r="D33">
        <v>0</v>
      </c>
      <c r="E33">
        <v>0</v>
      </c>
      <c r="F33">
        <v>0</v>
      </c>
      <c r="G33">
        <v>3041101.04</v>
      </c>
      <c r="H33">
        <v>0</v>
      </c>
      <c r="I33">
        <v>3041101.04</v>
      </c>
    </row>
    <row r="34" spans="1:9" x14ac:dyDescent="0.25">
      <c r="A34">
        <v>51341010019</v>
      </c>
      <c r="B34" t="s">
        <v>75</v>
      </c>
      <c r="C34">
        <v>3297283.62</v>
      </c>
      <c r="D34">
        <v>0</v>
      </c>
      <c r="E34">
        <v>0</v>
      </c>
      <c r="F34">
        <v>0</v>
      </c>
      <c r="G34">
        <v>3297283.62</v>
      </c>
      <c r="H34">
        <v>0</v>
      </c>
      <c r="I34">
        <v>3297283.62</v>
      </c>
    </row>
    <row r="35" spans="1:9" x14ac:dyDescent="0.25">
      <c r="A35">
        <v>51341010020</v>
      </c>
      <c r="B35" t="s">
        <v>76</v>
      </c>
      <c r="C35">
        <v>5351848.95</v>
      </c>
      <c r="D35">
        <v>0</v>
      </c>
      <c r="E35">
        <v>0</v>
      </c>
      <c r="F35">
        <v>0</v>
      </c>
      <c r="G35">
        <v>5351848.95</v>
      </c>
      <c r="H35">
        <v>0</v>
      </c>
      <c r="I35">
        <v>5351848.95</v>
      </c>
    </row>
    <row r="36" spans="1:9" x14ac:dyDescent="0.25">
      <c r="A36">
        <v>51341010021</v>
      </c>
      <c r="B36" t="s">
        <v>77</v>
      </c>
      <c r="C36">
        <v>5485134</v>
      </c>
      <c r="D36">
        <v>0</v>
      </c>
      <c r="E36">
        <v>0</v>
      </c>
      <c r="F36">
        <v>0</v>
      </c>
      <c r="G36">
        <v>5485134</v>
      </c>
      <c r="H36">
        <v>0</v>
      </c>
      <c r="I36">
        <v>5485134</v>
      </c>
    </row>
    <row r="37" spans="1:9" x14ac:dyDescent="0.25">
      <c r="A37">
        <v>51341010022</v>
      </c>
      <c r="B37" t="s">
        <v>78</v>
      </c>
      <c r="C37">
        <v>6807085.4299999997</v>
      </c>
      <c r="D37">
        <v>0</v>
      </c>
      <c r="E37">
        <v>0</v>
      </c>
      <c r="F37">
        <v>0</v>
      </c>
      <c r="G37">
        <v>6807085.4299999997</v>
      </c>
      <c r="H37">
        <v>0</v>
      </c>
      <c r="I37">
        <v>6807085.4299999997</v>
      </c>
    </row>
    <row r="38" spans="1:9" x14ac:dyDescent="0.25">
      <c r="A38">
        <v>51341010023</v>
      </c>
      <c r="B38" t="s">
        <v>79</v>
      </c>
      <c r="C38">
        <v>7659875.21</v>
      </c>
      <c r="D38">
        <v>0</v>
      </c>
      <c r="E38">
        <v>0</v>
      </c>
      <c r="F38">
        <v>0</v>
      </c>
      <c r="G38">
        <v>7659875.21</v>
      </c>
      <c r="H38">
        <v>0</v>
      </c>
      <c r="I38">
        <v>7659875.21</v>
      </c>
    </row>
    <row r="39" spans="1:9" x14ac:dyDescent="0.25">
      <c r="A39">
        <v>51341010024</v>
      </c>
      <c r="B39" t="s">
        <v>80</v>
      </c>
      <c r="C39">
        <v>5377311.3899999997</v>
      </c>
      <c r="D39">
        <v>0</v>
      </c>
      <c r="E39">
        <v>0</v>
      </c>
      <c r="F39">
        <v>0</v>
      </c>
      <c r="G39">
        <v>5377311.3899999997</v>
      </c>
      <c r="H39">
        <v>0</v>
      </c>
      <c r="I39">
        <v>5377311.3899999997</v>
      </c>
    </row>
    <row r="40" spans="1:9" x14ac:dyDescent="0.25">
      <c r="A40">
        <v>51341010025</v>
      </c>
      <c r="B40" t="s">
        <v>81</v>
      </c>
      <c r="C40">
        <v>6479363.5</v>
      </c>
      <c r="D40">
        <v>0</v>
      </c>
      <c r="E40">
        <v>0</v>
      </c>
      <c r="F40">
        <v>0</v>
      </c>
      <c r="G40">
        <v>6479363.5</v>
      </c>
      <c r="H40">
        <v>0</v>
      </c>
      <c r="I40">
        <v>6479363.5</v>
      </c>
    </row>
    <row r="41" spans="1:9" x14ac:dyDescent="0.25">
      <c r="A41">
        <v>51341010026</v>
      </c>
      <c r="B41" t="s">
        <v>82</v>
      </c>
      <c r="C41">
        <v>8418888.3300000001</v>
      </c>
      <c r="D41">
        <v>0</v>
      </c>
      <c r="E41">
        <v>1664312.5</v>
      </c>
      <c r="F41">
        <v>0</v>
      </c>
      <c r="G41">
        <v>10083200.83</v>
      </c>
      <c r="H41">
        <v>0</v>
      </c>
      <c r="I41">
        <v>10083200.83</v>
      </c>
    </row>
    <row r="42" spans="1:9" x14ac:dyDescent="0.25">
      <c r="A42">
        <v>51341010027</v>
      </c>
      <c r="B42" t="s">
        <v>83</v>
      </c>
      <c r="C42">
        <v>8036049</v>
      </c>
      <c r="D42">
        <v>0</v>
      </c>
      <c r="E42">
        <v>1659957</v>
      </c>
      <c r="F42">
        <v>0</v>
      </c>
      <c r="G42">
        <v>9696006</v>
      </c>
      <c r="H42">
        <v>0</v>
      </c>
      <c r="I42">
        <v>9696006</v>
      </c>
    </row>
    <row r="43" spans="1:9" x14ac:dyDescent="0.25">
      <c r="A43">
        <v>51341010028</v>
      </c>
      <c r="B43" t="s">
        <v>82</v>
      </c>
      <c r="C43">
        <v>7301460.8300000001</v>
      </c>
      <c r="D43">
        <v>0</v>
      </c>
      <c r="E43">
        <v>1664312.5</v>
      </c>
      <c r="F43">
        <v>0</v>
      </c>
      <c r="G43">
        <v>8965773.3300000001</v>
      </c>
      <c r="H43">
        <v>0</v>
      </c>
      <c r="I43">
        <v>8965773.3300000001</v>
      </c>
    </row>
    <row r="44" spans="1:9" x14ac:dyDescent="0.25">
      <c r="A44">
        <v>51341010029</v>
      </c>
      <c r="B44" t="s">
        <v>84</v>
      </c>
      <c r="C44">
        <v>5539940.8300000001</v>
      </c>
      <c r="D44">
        <v>0</v>
      </c>
      <c r="E44">
        <v>2070818.75</v>
      </c>
      <c r="F44">
        <v>0</v>
      </c>
      <c r="G44">
        <v>7610759.5800000001</v>
      </c>
      <c r="H44">
        <v>0</v>
      </c>
      <c r="I44">
        <v>7610759.5800000001</v>
      </c>
    </row>
    <row r="45" spans="1:9" x14ac:dyDescent="0.25">
      <c r="A45">
        <v>51341010030</v>
      </c>
      <c r="B45" t="s">
        <v>85</v>
      </c>
      <c r="C45">
        <v>4710782.5</v>
      </c>
      <c r="D45">
        <v>0</v>
      </c>
      <c r="E45">
        <v>2153880</v>
      </c>
      <c r="F45">
        <v>0</v>
      </c>
      <c r="G45">
        <v>6864662.5</v>
      </c>
      <c r="H45">
        <v>0</v>
      </c>
      <c r="I45">
        <v>6864662.5</v>
      </c>
    </row>
    <row r="46" spans="1:9" x14ac:dyDescent="0.25">
      <c r="A46">
        <v>51341010031</v>
      </c>
      <c r="B46" t="s">
        <v>86</v>
      </c>
      <c r="C46">
        <v>3423777.78</v>
      </c>
      <c r="D46">
        <v>0</v>
      </c>
      <c r="E46">
        <v>3187470</v>
      </c>
      <c r="F46">
        <v>0</v>
      </c>
      <c r="G46">
        <v>6611247.7800000003</v>
      </c>
      <c r="H46">
        <v>0</v>
      </c>
      <c r="I46">
        <v>6611247.7800000003</v>
      </c>
    </row>
    <row r="47" spans="1:9" x14ac:dyDescent="0.25">
      <c r="A47">
        <v>51341010032</v>
      </c>
      <c r="B47" t="s">
        <v>87</v>
      </c>
      <c r="C47">
        <v>962962.33</v>
      </c>
      <c r="D47">
        <v>0</v>
      </c>
      <c r="E47">
        <v>2912394.38</v>
      </c>
      <c r="F47">
        <v>0</v>
      </c>
      <c r="G47">
        <v>3875356.71</v>
      </c>
      <c r="H47">
        <v>0</v>
      </c>
      <c r="I47">
        <v>3875356.71</v>
      </c>
    </row>
    <row r="48" spans="1:9" x14ac:dyDescent="0.25">
      <c r="A48">
        <v>51341010033</v>
      </c>
      <c r="B48" t="s">
        <v>88</v>
      </c>
      <c r="C48">
        <v>0</v>
      </c>
      <c r="D48">
        <v>0</v>
      </c>
      <c r="E48">
        <v>1782483.33</v>
      </c>
      <c r="F48">
        <v>0</v>
      </c>
      <c r="G48">
        <v>1782483.33</v>
      </c>
      <c r="H48">
        <v>0</v>
      </c>
      <c r="I48">
        <v>1782483.33</v>
      </c>
    </row>
    <row r="49" spans="1:9" x14ac:dyDescent="0.25">
      <c r="A49">
        <v>51341020001</v>
      </c>
      <c r="B49" t="s">
        <v>89</v>
      </c>
      <c r="C49">
        <v>18568439.920000002</v>
      </c>
      <c r="D49">
        <v>0</v>
      </c>
      <c r="E49">
        <v>23196079.620000001</v>
      </c>
      <c r="F49">
        <v>0</v>
      </c>
      <c r="G49">
        <v>41764519.539999999</v>
      </c>
      <c r="H49">
        <v>0</v>
      </c>
      <c r="I49">
        <v>41764519.539999999</v>
      </c>
    </row>
    <row r="50" spans="1:9" x14ac:dyDescent="0.25">
      <c r="A50">
        <v>51341030001</v>
      </c>
      <c r="B50" t="s">
        <v>90</v>
      </c>
      <c r="C50">
        <v>4092817.99</v>
      </c>
      <c r="D50">
        <v>0</v>
      </c>
      <c r="E50">
        <v>0</v>
      </c>
      <c r="F50">
        <v>0</v>
      </c>
      <c r="G50">
        <v>4092817.99</v>
      </c>
      <c r="H50">
        <v>0</v>
      </c>
      <c r="I50">
        <v>4092817.99</v>
      </c>
    </row>
    <row r="51" spans="1:9" x14ac:dyDescent="0.25">
      <c r="A51">
        <v>51342010001</v>
      </c>
      <c r="B51" t="s">
        <v>91</v>
      </c>
      <c r="C51">
        <v>1728179.15</v>
      </c>
      <c r="D51">
        <v>0</v>
      </c>
      <c r="E51">
        <v>139200</v>
      </c>
      <c r="F51">
        <v>0</v>
      </c>
      <c r="G51">
        <v>1867379.15</v>
      </c>
      <c r="H51">
        <v>0</v>
      </c>
      <c r="I51">
        <v>1867379.15</v>
      </c>
    </row>
    <row r="52" spans="1:9" x14ac:dyDescent="0.25">
      <c r="A52">
        <v>51343020001</v>
      </c>
      <c r="B52" t="s">
        <v>92</v>
      </c>
      <c r="C52">
        <v>453436.94</v>
      </c>
      <c r="D52">
        <v>0</v>
      </c>
      <c r="E52">
        <v>633129.1</v>
      </c>
      <c r="F52">
        <v>0</v>
      </c>
      <c r="G52">
        <v>1086566.04</v>
      </c>
      <c r="H52">
        <v>0</v>
      </c>
      <c r="I52">
        <v>1086566.04</v>
      </c>
    </row>
    <row r="53" spans="1:9" x14ac:dyDescent="0.25">
      <c r="A53">
        <v>51345010001</v>
      </c>
      <c r="B53" t="s">
        <v>93</v>
      </c>
      <c r="C53">
        <v>6112011.7999999998</v>
      </c>
      <c r="D53">
        <v>0</v>
      </c>
      <c r="E53">
        <v>3717345.29</v>
      </c>
      <c r="F53">
        <v>0</v>
      </c>
      <c r="G53">
        <v>9829357.0899999999</v>
      </c>
      <c r="H53">
        <v>0</v>
      </c>
      <c r="I53">
        <v>9829357.0899999999</v>
      </c>
    </row>
    <row r="54" spans="1:9" x14ac:dyDescent="0.25">
      <c r="A54">
        <v>51346010001</v>
      </c>
      <c r="B54" t="s">
        <v>94</v>
      </c>
      <c r="C54">
        <v>3753044.35</v>
      </c>
      <c r="D54">
        <v>0</v>
      </c>
      <c r="E54">
        <v>884669.07</v>
      </c>
      <c r="F54">
        <v>0</v>
      </c>
      <c r="G54">
        <v>4637713.42</v>
      </c>
      <c r="H54">
        <v>0</v>
      </c>
      <c r="I54">
        <v>4637713.42</v>
      </c>
    </row>
    <row r="55" spans="1:9" x14ac:dyDescent="0.25">
      <c r="A55">
        <v>51347010001</v>
      </c>
      <c r="B55" t="s">
        <v>95</v>
      </c>
      <c r="C55">
        <v>2295368.0499999998</v>
      </c>
      <c r="D55">
        <v>0</v>
      </c>
      <c r="E55">
        <v>763443.82</v>
      </c>
      <c r="F55">
        <v>0</v>
      </c>
      <c r="G55">
        <v>3058811.87</v>
      </c>
      <c r="H55">
        <v>0</v>
      </c>
      <c r="I55">
        <v>3058811.87</v>
      </c>
    </row>
    <row r="57" spans="1:9" x14ac:dyDescent="0.25">
      <c r="B57" t="s">
        <v>96</v>
      </c>
      <c r="C57">
        <v>148617898.40000001</v>
      </c>
      <c r="D57">
        <v>0</v>
      </c>
      <c r="E57">
        <v>46429495.359999999</v>
      </c>
      <c r="F57">
        <v>0</v>
      </c>
      <c r="G57">
        <v>195047393.75999999</v>
      </c>
      <c r="H57">
        <v>0</v>
      </c>
      <c r="I57">
        <v>195047393.75999999</v>
      </c>
    </row>
    <row r="58" spans="1:9" x14ac:dyDescent="0.25">
      <c r="C58" t="s">
        <v>97</v>
      </c>
      <c r="I58">
        <v>195047393.75999999</v>
      </c>
    </row>
  </sheetData>
  <mergeCells count="5">
    <mergeCell ref="A3:J3"/>
    <mergeCell ref="C12:D12"/>
    <mergeCell ref="E12:F12"/>
    <mergeCell ref="G12:H12"/>
    <mergeCell ref="I12:J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4"/>
  <sheetViews>
    <sheetView topLeftCell="A49" workbookViewId="0">
      <selection activeCell="C63" sqref="C63"/>
    </sheetView>
  </sheetViews>
  <sheetFormatPr baseColWidth="10" defaultRowHeight="15" x14ac:dyDescent="0.25"/>
  <cols>
    <col min="1" max="1" width="2.5703125" customWidth="1"/>
    <col min="2" max="2" width="10.42578125" customWidth="1"/>
    <col min="3" max="3" width="28.42578125" customWidth="1"/>
    <col min="4" max="5" width="14.7109375" bestFit="1" customWidth="1"/>
    <col min="6" max="7" width="13.85546875" bestFit="1" customWidth="1"/>
    <col min="8" max="9" width="14.7109375" bestFit="1" customWidth="1"/>
    <col min="10" max="10" width="14.28515625" customWidth="1"/>
    <col min="11" max="11" width="16" customWidth="1"/>
    <col min="12" max="12" width="12.7109375" bestFit="1" customWidth="1"/>
  </cols>
  <sheetData>
    <row r="3" spans="1:10" x14ac:dyDescent="0.25">
      <c r="A3" s="101" t="s">
        <v>98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5">
      <c r="A5" s="8" t="s">
        <v>99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A6" s="8" t="s">
        <v>100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x14ac:dyDescent="0.25">
      <c r="A7" s="8" t="s">
        <v>114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75" x14ac:dyDescent="0.25">
      <c r="A9" s="9" t="s">
        <v>102</v>
      </c>
      <c r="B9" s="10" t="s">
        <v>103</v>
      </c>
      <c r="C9" s="16" t="s">
        <v>115</v>
      </c>
      <c r="D9" s="15"/>
      <c r="E9" s="15"/>
      <c r="F9" s="15"/>
      <c r="G9" s="15"/>
      <c r="H9" s="15"/>
      <c r="I9" s="15"/>
      <c r="J9" s="15"/>
    </row>
    <row r="10" spans="1:10" ht="63.75" x14ac:dyDescent="0.25">
      <c r="A10" s="11" t="s">
        <v>104</v>
      </c>
      <c r="B10" s="10" t="s">
        <v>105</v>
      </c>
      <c r="C10" s="15"/>
      <c r="D10" s="15"/>
      <c r="E10" s="15"/>
      <c r="F10" s="15"/>
      <c r="G10" s="15"/>
      <c r="H10" s="15"/>
      <c r="I10" s="15"/>
      <c r="J10" s="15"/>
    </row>
    <row r="11" spans="1:10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x14ac:dyDescent="0.25">
      <c r="A12" s="12"/>
      <c r="B12" s="12"/>
      <c r="C12" s="103" t="s">
        <v>106</v>
      </c>
      <c r="D12" s="103"/>
      <c r="E12" s="103" t="s">
        <v>107</v>
      </c>
      <c r="F12" s="103"/>
      <c r="G12" s="103" t="s">
        <v>108</v>
      </c>
      <c r="H12" s="103"/>
      <c r="I12" s="103" t="s">
        <v>109</v>
      </c>
      <c r="J12" s="103"/>
    </row>
    <row r="13" spans="1:10" ht="56.25" x14ac:dyDescent="0.25">
      <c r="A13" s="13" t="s">
        <v>110</v>
      </c>
      <c r="B13" s="13" t="s">
        <v>111</v>
      </c>
      <c r="C13" s="14" t="s">
        <v>112</v>
      </c>
      <c r="D13" s="14" t="s">
        <v>113</v>
      </c>
      <c r="E13" s="14" t="s">
        <v>112</v>
      </c>
      <c r="F13" s="14" t="s">
        <v>113</v>
      </c>
      <c r="G13" s="14" t="s">
        <v>112</v>
      </c>
      <c r="H13" s="14" t="s">
        <v>113</v>
      </c>
      <c r="I13" s="14" t="s">
        <v>112</v>
      </c>
      <c r="J13" s="14" t="s">
        <v>113</v>
      </c>
    </row>
    <row r="14" spans="1:10" ht="33.75" x14ac:dyDescent="0.25">
      <c r="A14" s="5">
        <v>21311010003</v>
      </c>
      <c r="B14" s="5" t="s">
        <v>116</v>
      </c>
      <c r="C14" s="1">
        <v>7003357.9100000001</v>
      </c>
      <c r="D14" s="1">
        <v>45095884.549999997</v>
      </c>
      <c r="E14" s="1">
        <v>3575384.61</v>
      </c>
      <c r="F14" s="6">
        <v>0</v>
      </c>
      <c r="G14" s="1">
        <v>10578742.52</v>
      </c>
      <c r="H14" s="1">
        <v>45095884.549999997</v>
      </c>
      <c r="I14" s="4"/>
      <c r="J14" s="1">
        <v>34517142.030000001</v>
      </c>
    </row>
    <row r="15" spans="1:10" ht="45" x14ac:dyDescent="0.25">
      <c r="A15" s="5">
        <v>21311010004</v>
      </c>
      <c r="B15" s="5" t="s">
        <v>117</v>
      </c>
      <c r="C15" s="1">
        <v>12750613.5</v>
      </c>
      <c r="D15" s="1">
        <v>78364675.969999999</v>
      </c>
      <c r="E15" s="1">
        <v>6421165.7699999996</v>
      </c>
      <c r="F15" s="6">
        <v>0</v>
      </c>
      <c r="G15" s="1">
        <v>19171779.27</v>
      </c>
      <c r="H15" s="1">
        <v>78364675.969999999</v>
      </c>
      <c r="I15" s="4"/>
      <c r="J15" s="1">
        <v>59192896.700000003</v>
      </c>
    </row>
    <row r="16" spans="1:10" ht="33.75" x14ac:dyDescent="0.25">
      <c r="A16" s="5">
        <v>21311010005</v>
      </c>
      <c r="B16" s="5" t="s">
        <v>118</v>
      </c>
      <c r="C16" s="1">
        <v>4917587.1900000004</v>
      </c>
      <c r="D16" s="1">
        <v>31504536.960000001</v>
      </c>
      <c r="E16" s="1">
        <v>2506843.2799999998</v>
      </c>
      <c r="F16" s="6">
        <v>0</v>
      </c>
      <c r="G16" s="1">
        <v>7424430.4699999997</v>
      </c>
      <c r="H16" s="1">
        <v>31504536.960000001</v>
      </c>
      <c r="I16" s="4"/>
      <c r="J16" s="1">
        <v>24080106.489999998</v>
      </c>
    </row>
    <row r="17" spans="1:12" ht="101.25" x14ac:dyDescent="0.25">
      <c r="A17" s="5">
        <v>21311010006</v>
      </c>
      <c r="B17" s="5" t="s">
        <v>119</v>
      </c>
      <c r="C17" s="1">
        <v>7500000</v>
      </c>
      <c r="D17" s="1">
        <v>45000000</v>
      </c>
      <c r="E17" s="1">
        <v>3750000</v>
      </c>
      <c r="F17" s="6">
        <v>0</v>
      </c>
      <c r="G17" s="1">
        <v>11250000</v>
      </c>
      <c r="H17" s="1">
        <v>45000000</v>
      </c>
      <c r="I17" s="4"/>
      <c r="J17" s="1">
        <v>33750000</v>
      </c>
    </row>
    <row r="18" spans="1:12" ht="135" x14ac:dyDescent="0.25">
      <c r="A18" s="5">
        <v>21311010007</v>
      </c>
      <c r="B18" s="5" t="s">
        <v>120</v>
      </c>
      <c r="C18" s="1">
        <v>11864406.779999999</v>
      </c>
      <c r="D18" s="1">
        <v>71186440.680000007</v>
      </c>
      <c r="E18" s="1">
        <v>5932203.3899999997</v>
      </c>
      <c r="F18" s="6">
        <v>0</v>
      </c>
      <c r="G18" s="1">
        <v>17796610.170000002</v>
      </c>
      <c r="H18" s="1">
        <v>71186440.680000007</v>
      </c>
      <c r="I18" s="4"/>
      <c r="J18" s="1">
        <v>53389830.509999998</v>
      </c>
    </row>
    <row r="19" spans="1:12" x14ac:dyDescent="0.25">
      <c r="A19" s="15"/>
      <c r="B19" s="15"/>
      <c r="C19" s="15"/>
      <c r="D19" s="15"/>
      <c r="E19" s="15"/>
      <c r="F19" s="15"/>
      <c r="G19" s="15"/>
      <c r="H19" s="2">
        <f>SUM(H14:H18)</f>
        <v>271151538.15999997</v>
      </c>
      <c r="I19" s="15"/>
      <c r="J19" s="17">
        <f>SUM(J14:J18)</f>
        <v>204929975.72999999</v>
      </c>
    </row>
    <row r="22" spans="1:12" x14ac:dyDescent="0.25">
      <c r="A22" s="15"/>
      <c r="B22" s="101" t="s">
        <v>98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5"/>
    </row>
    <row r="23" spans="1:12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5">
      <c r="A24" s="15"/>
      <c r="B24" s="8" t="s">
        <v>99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5">
      <c r="A25" s="15"/>
      <c r="B25" s="8" t="s">
        <v>100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5">
      <c r="A26" s="15"/>
      <c r="B26" s="8" t="s">
        <v>114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5">
      <c r="A28" s="15"/>
      <c r="B28" s="9" t="s">
        <v>102</v>
      </c>
      <c r="C28" s="10" t="s">
        <v>103</v>
      </c>
      <c r="D28" s="16" t="s">
        <v>115</v>
      </c>
      <c r="E28" s="15"/>
      <c r="F28" s="15"/>
      <c r="G28" s="15"/>
      <c r="H28" s="15"/>
      <c r="I28" s="15"/>
      <c r="J28" s="15"/>
      <c r="K28" s="15"/>
      <c r="L28" s="15"/>
    </row>
    <row r="29" spans="1:12" x14ac:dyDescent="0.25">
      <c r="A29" s="15"/>
      <c r="B29" s="11" t="s">
        <v>104</v>
      </c>
      <c r="C29" s="10" t="s">
        <v>105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5">
      <c r="A31" s="15"/>
      <c r="B31" s="12"/>
      <c r="C31" s="12"/>
      <c r="D31" s="103" t="s">
        <v>106</v>
      </c>
      <c r="E31" s="103"/>
      <c r="F31" s="103" t="s">
        <v>107</v>
      </c>
      <c r="G31" s="103"/>
      <c r="H31" s="103" t="s">
        <v>108</v>
      </c>
      <c r="I31" s="103"/>
      <c r="J31" s="103" t="s">
        <v>109</v>
      </c>
      <c r="K31" s="103"/>
      <c r="L31" s="15"/>
    </row>
    <row r="32" spans="1:12" ht="22.5" x14ac:dyDescent="0.25">
      <c r="A32" s="15"/>
      <c r="B32" s="13" t="s">
        <v>110</v>
      </c>
      <c r="C32" s="13" t="s">
        <v>111</v>
      </c>
      <c r="D32" s="14" t="s">
        <v>112</v>
      </c>
      <c r="E32" s="14" t="s">
        <v>113</v>
      </c>
      <c r="F32" s="14" t="s">
        <v>112</v>
      </c>
      <c r="G32" s="14" t="s">
        <v>113</v>
      </c>
      <c r="H32" s="14" t="s">
        <v>112</v>
      </c>
      <c r="I32" s="14" t="s">
        <v>113</v>
      </c>
      <c r="J32" s="14" t="s">
        <v>112</v>
      </c>
      <c r="K32" s="14" t="s">
        <v>113</v>
      </c>
      <c r="L32" s="14" t="s">
        <v>121</v>
      </c>
    </row>
    <row r="33" spans="1:12" x14ac:dyDescent="0.25">
      <c r="A33" s="15">
        <v>1</v>
      </c>
      <c r="B33" s="5">
        <v>22331010003</v>
      </c>
      <c r="C33" s="5" t="s">
        <v>122</v>
      </c>
      <c r="D33" s="1">
        <v>45095884.549999997</v>
      </c>
      <c r="E33" s="1">
        <v>1285165713.3900001</v>
      </c>
      <c r="F33" s="6">
        <v>0</v>
      </c>
      <c r="G33" s="6">
        <v>0</v>
      </c>
      <c r="H33" s="1">
        <v>45095884.549999997</v>
      </c>
      <c r="I33" s="1">
        <v>1285165713.3900001</v>
      </c>
      <c r="J33" s="4"/>
      <c r="K33" s="1">
        <v>1240069828.8399999</v>
      </c>
      <c r="L33" s="15"/>
    </row>
    <row r="34" spans="1:12" x14ac:dyDescent="0.25">
      <c r="A34" s="15">
        <v>1</v>
      </c>
      <c r="B34" s="5">
        <v>22331010004</v>
      </c>
      <c r="C34" s="5" t="s">
        <v>123</v>
      </c>
      <c r="D34" s="6">
        <v>0</v>
      </c>
      <c r="E34" s="1">
        <v>1319430176.9400001</v>
      </c>
      <c r="F34" s="6">
        <v>0</v>
      </c>
      <c r="G34" s="6">
        <v>0</v>
      </c>
      <c r="H34" s="6">
        <v>0</v>
      </c>
      <c r="I34" s="1">
        <v>1319430176.9400001</v>
      </c>
      <c r="J34" s="4"/>
      <c r="K34" s="1">
        <v>1319430176.9400001</v>
      </c>
      <c r="L34" s="15"/>
    </row>
    <row r="35" spans="1:12" x14ac:dyDescent="0.25">
      <c r="A35" s="15">
        <v>1</v>
      </c>
      <c r="B35" s="5">
        <v>22331010005</v>
      </c>
      <c r="C35" s="5" t="s">
        <v>124</v>
      </c>
      <c r="D35" s="1">
        <v>78364675.969999999</v>
      </c>
      <c r="E35" s="1">
        <v>1017029643.33</v>
      </c>
      <c r="F35" s="6">
        <v>0</v>
      </c>
      <c r="G35" s="6">
        <v>0</v>
      </c>
      <c r="H35" s="1">
        <v>78364675.969999999</v>
      </c>
      <c r="I35" s="1">
        <v>1017029643.33</v>
      </c>
      <c r="J35" s="4"/>
      <c r="K35" s="1">
        <v>938664967.36000001</v>
      </c>
      <c r="L35" s="15"/>
    </row>
    <row r="36" spans="1:12" x14ac:dyDescent="0.25">
      <c r="A36" s="15">
        <v>1</v>
      </c>
      <c r="B36" s="5">
        <v>22331010006</v>
      </c>
      <c r="C36" s="5" t="s">
        <v>125</v>
      </c>
      <c r="D36" s="6">
        <v>0</v>
      </c>
      <c r="E36" s="1">
        <v>659693178</v>
      </c>
      <c r="F36" s="6">
        <v>0</v>
      </c>
      <c r="G36" s="6">
        <v>0</v>
      </c>
      <c r="H36" s="6">
        <v>0</v>
      </c>
      <c r="I36" s="1">
        <v>659693178</v>
      </c>
      <c r="J36" s="4"/>
      <c r="K36" s="1">
        <v>659693178</v>
      </c>
      <c r="L36" s="15"/>
    </row>
    <row r="37" spans="1:12" x14ac:dyDescent="0.25">
      <c r="A37" s="15">
        <v>1</v>
      </c>
      <c r="B37" s="5">
        <v>22331010007</v>
      </c>
      <c r="C37" s="5" t="s">
        <v>126</v>
      </c>
      <c r="D37" s="1">
        <v>31504536.960000001</v>
      </c>
      <c r="E37" s="1">
        <v>859263092.07000005</v>
      </c>
      <c r="F37" s="6">
        <v>0</v>
      </c>
      <c r="G37" s="6">
        <v>0</v>
      </c>
      <c r="H37" s="1">
        <v>31504536.960000001</v>
      </c>
      <c r="I37" s="1">
        <v>859263092.07000005</v>
      </c>
      <c r="J37" s="4"/>
      <c r="K37" s="1">
        <v>827758555.11000001</v>
      </c>
      <c r="L37" s="15"/>
    </row>
    <row r="38" spans="1:12" ht="22.5" x14ac:dyDescent="0.25">
      <c r="A38" s="15">
        <v>1</v>
      </c>
      <c r="B38" s="5">
        <v>22331010008</v>
      </c>
      <c r="C38" s="5" t="s">
        <v>127</v>
      </c>
      <c r="D38" s="1">
        <v>45000000</v>
      </c>
      <c r="E38" s="1">
        <v>157500000</v>
      </c>
      <c r="F38" s="6">
        <v>0</v>
      </c>
      <c r="G38" s="6">
        <v>0</v>
      </c>
      <c r="H38" s="1">
        <v>45000000</v>
      </c>
      <c r="I38" s="1">
        <v>157500000</v>
      </c>
      <c r="J38" s="4"/>
      <c r="K38" s="1">
        <v>112500000</v>
      </c>
      <c r="L38" s="15"/>
    </row>
    <row r="39" spans="1:12" ht="45" x14ac:dyDescent="0.25">
      <c r="A39" s="15">
        <v>1</v>
      </c>
      <c r="B39" s="5">
        <v>22331010009</v>
      </c>
      <c r="C39" s="5" t="s">
        <v>120</v>
      </c>
      <c r="D39" s="1">
        <v>71186440.680000007</v>
      </c>
      <c r="E39" s="1">
        <v>308474576.25999999</v>
      </c>
      <c r="F39" s="6">
        <v>0</v>
      </c>
      <c r="G39" s="6">
        <v>0</v>
      </c>
      <c r="H39" s="1">
        <v>71186440.680000007</v>
      </c>
      <c r="I39" s="1">
        <v>308474576.25999999</v>
      </c>
      <c r="J39" s="4"/>
      <c r="K39" s="1">
        <v>237288135.58000001</v>
      </c>
      <c r="L39" s="15"/>
    </row>
    <row r="40" spans="1:12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7">
        <f>SUM(K33:K39)</f>
        <v>5335404841.8299999</v>
      </c>
      <c r="L40" s="15"/>
    </row>
    <row r="41" spans="1:12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A42" s="15"/>
      <c r="B42" s="101" t="s">
        <v>98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5"/>
    </row>
    <row r="43" spans="1:12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x14ac:dyDescent="0.25">
      <c r="A44" s="15"/>
      <c r="B44" s="8" t="s">
        <v>99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x14ac:dyDescent="0.25">
      <c r="A45" s="15"/>
      <c r="B45" s="8" t="s">
        <v>100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25">
      <c r="A46" s="15"/>
      <c r="B46" s="8" t="s">
        <v>114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25">
      <c r="A48" s="15"/>
      <c r="B48" s="9" t="s">
        <v>102</v>
      </c>
      <c r="C48" s="10" t="s">
        <v>103</v>
      </c>
      <c r="D48" s="16" t="s">
        <v>115</v>
      </c>
      <c r="E48" s="15"/>
      <c r="F48" s="15"/>
      <c r="G48" s="15"/>
      <c r="H48" s="15"/>
      <c r="I48" s="15"/>
      <c r="J48" s="15"/>
      <c r="K48" s="15"/>
      <c r="L48" s="15"/>
    </row>
    <row r="49" spans="1:12" x14ac:dyDescent="0.25">
      <c r="A49" s="15"/>
      <c r="B49" s="11" t="s">
        <v>104</v>
      </c>
      <c r="C49" s="10" t="s">
        <v>105</v>
      </c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 x14ac:dyDescent="0.25">
      <c r="A51" s="15"/>
      <c r="B51" s="12"/>
      <c r="C51" s="12"/>
      <c r="D51" s="103" t="s">
        <v>106</v>
      </c>
      <c r="E51" s="103"/>
      <c r="F51" s="103" t="s">
        <v>107</v>
      </c>
      <c r="G51" s="103"/>
      <c r="H51" s="103" t="s">
        <v>108</v>
      </c>
      <c r="I51" s="103"/>
      <c r="J51" s="103" t="s">
        <v>109</v>
      </c>
      <c r="K51" s="103"/>
      <c r="L51" s="15"/>
    </row>
    <row r="52" spans="1:12" x14ac:dyDescent="0.25">
      <c r="A52" s="15"/>
      <c r="B52" s="13" t="s">
        <v>110</v>
      </c>
      <c r="C52" s="13" t="s">
        <v>111</v>
      </c>
      <c r="D52" s="14" t="s">
        <v>112</v>
      </c>
      <c r="E52" s="14" t="s">
        <v>113</v>
      </c>
      <c r="F52" s="14" t="s">
        <v>112</v>
      </c>
      <c r="G52" s="14" t="s">
        <v>113</v>
      </c>
      <c r="H52" s="14" t="s">
        <v>112</v>
      </c>
      <c r="I52" s="14" t="s">
        <v>113</v>
      </c>
      <c r="J52" s="14" t="s">
        <v>112</v>
      </c>
      <c r="K52" s="14" t="s">
        <v>113</v>
      </c>
      <c r="L52" s="14"/>
    </row>
    <row r="53" spans="1:12" x14ac:dyDescent="0.25">
      <c r="A53" s="15">
        <v>1</v>
      </c>
      <c r="B53" s="5">
        <v>51341010026</v>
      </c>
      <c r="C53" s="5" t="s">
        <v>82</v>
      </c>
      <c r="D53" s="1">
        <v>2499534.91</v>
      </c>
      <c r="E53" s="6">
        <v>0</v>
      </c>
      <c r="F53" s="1">
        <v>907951.25</v>
      </c>
      <c r="G53" s="6">
        <v>0</v>
      </c>
      <c r="H53" s="1">
        <v>3407486.16</v>
      </c>
      <c r="I53" s="6">
        <v>0</v>
      </c>
      <c r="J53" s="1">
        <v>3407486.16</v>
      </c>
      <c r="K53" s="4"/>
      <c r="L53" s="15"/>
    </row>
    <row r="54" spans="1:12" x14ac:dyDescent="0.25">
      <c r="A54" s="15">
        <v>1</v>
      </c>
      <c r="B54" s="5">
        <v>51341010027</v>
      </c>
      <c r="C54" s="5" t="s">
        <v>83</v>
      </c>
      <c r="D54" s="1">
        <v>2633810</v>
      </c>
      <c r="E54" s="6">
        <v>0</v>
      </c>
      <c r="F54" s="1">
        <v>820050</v>
      </c>
      <c r="G54" s="6">
        <v>0</v>
      </c>
      <c r="H54" s="1">
        <v>3453860</v>
      </c>
      <c r="I54" s="6">
        <v>0</v>
      </c>
      <c r="J54" s="1">
        <v>3453860</v>
      </c>
      <c r="K54" s="4"/>
      <c r="L54" s="15"/>
    </row>
    <row r="55" spans="1:12" x14ac:dyDescent="0.25">
      <c r="A55" s="15">
        <v>1</v>
      </c>
      <c r="B55" s="5">
        <v>51341010028</v>
      </c>
      <c r="C55" s="5" t="s">
        <v>82</v>
      </c>
      <c r="D55" s="1">
        <v>2499534.91</v>
      </c>
      <c r="E55" s="6">
        <v>0</v>
      </c>
      <c r="F55" s="1">
        <v>907951.25</v>
      </c>
      <c r="G55" s="6">
        <v>0</v>
      </c>
      <c r="H55" s="1">
        <v>3407486.16</v>
      </c>
      <c r="I55" s="6">
        <v>0</v>
      </c>
      <c r="J55" s="1">
        <v>3407486.16</v>
      </c>
      <c r="K55" s="4"/>
      <c r="L55" s="15"/>
    </row>
    <row r="56" spans="1:12" ht="22.5" x14ac:dyDescent="0.25">
      <c r="A56" s="15">
        <v>1</v>
      </c>
      <c r="B56" s="5">
        <v>51341010029</v>
      </c>
      <c r="C56" s="5" t="s">
        <v>84</v>
      </c>
      <c r="D56" s="1">
        <v>2946523.33</v>
      </c>
      <c r="E56" s="6">
        <v>0</v>
      </c>
      <c r="F56" s="1">
        <v>1212668.33</v>
      </c>
      <c r="G56" s="6">
        <v>0</v>
      </c>
      <c r="H56" s="1">
        <v>4159191.66</v>
      </c>
      <c r="I56" s="6">
        <v>0</v>
      </c>
      <c r="J56" s="1">
        <v>4159191.66</v>
      </c>
      <c r="K56" s="4"/>
      <c r="L56" s="15"/>
    </row>
    <row r="57" spans="1:12" ht="22.5" x14ac:dyDescent="0.25">
      <c r="A57" s="15">
        <v>1</v>
      </c>
      <c r="B57" s="5">
        <v>51341010030</v>
      </c>
      <c r="C57" s="5" t="s">
        <v>85</v>
      </c>
      <c r="D57" s="1">
        <v>3784273.33</v>
      </c>
      <c r="E57" s="6">
        <v>0</v>
      </c>
      <c r="F57" s="1">
        <v>1373750</v>
      </c>
      <c r="G57" s="6">
        <v>0</v>
      </c>
      <c r="H57" s="1">
        <v>5158023.33</v>
      </c>
      <c r="I57" s="6">
        <v>0</v>
      </c>
      <c r="J57" s="1">
        <v>5158023.33</v>
      </c>
      <c r="K57" s="4"/>
      <c r="L57" s="15"/>
    </row>
    <row r="58" spans="1:12" ht="22.5" x14ac:dyDescent="0.25">
      <c r="A58" s="15">
        <v>1</v>
      </c>
      <c r="B58" s="5">
        <v>51341010031</v>
      </c>
      <c r="C58" s="5" t="s">
        <v>86</v>
      </c>
      <c r="D58" s="1">
        <v>5747210.5599999996</v>
      </c>
      <c r="E58" s="6">
        <v>0</v>
      </c>
      <c r="F58" s="1">
        <v>2168226.67</v>
      </c>
      <c r="G58" s="6">
        <v>0</v>
      </c>
      <c r="H58" s="1">
        <v>7915437.2300000004</v>
      </c>
      <c r="I58" s="6">
        <v>0</v>
      </c>
      <c r="J58" s="1">
        <v>7915437.2300000004</v>
      </c>
      <c r="K58" s="4"/>
      <c r="L58" s="15"/>
    </row>
    <row r="59" spans="1:12" ht="22.5" x14ac:dyDescent="0.25">
      <c r="A59" s="15">
        <v>1</v>
      </c>
      <c r="B59" s="5">
        <v>51341010032</v>
      </c>
      <c r="C59" s="5" t="s">
        <v>87</v>
      </c>
      <c r="D59" s="1">
        <v>4394587.2699999996</v>
      </c>
      <c r="E59" s="6">
        <v>0</v>
      </c>
      <c r="F59" s="1">
        <v>1990672.75</v>
      </c>
      <c r="G59" s="6">
        <v>0</v>
      </c>
      <c r="H59" s="1">
        <v>6385260.0199999996</v>
      </c>
      <c r="I59" s="6">
        <v>0</v>
      </c>
      <c r="J59" s="1">
        <v>6385260.0199999996</v>
      </c>
      <c r="K59" s="4"/>
      <c r="L59" s="15"/>
    </row>
    <row r="60" spans="1:12" ht="22.5" x14ac:dyDescent="0.25">
      <c r="A60" s="15">
        <v>1</v>
      </c>
      <c r="B60" s="5">
        <v>51341010033</v>
      </c>
      <c r="C60" s="5" t="s">
        <v>88</v>
      </c>
      <c r="D60" s="1">
        <v>6865690.5599999996</v>
      </c>
      <c r="E60" s="6">
        <v>0</v>
      </c>
      <c r="F60" s="1">
        <v>2721887.78</v>
      </c>
      <c r="G60" s="6">
        <v>0</v>
      </c>
      <c r="H60" s="1">
        <v>9587578.3399999999</v>
      </c>
      <c r="I60" s="6">
        <v>0</v>
      </c>
      <c r="J60" s="1">
        <v>9587578.3399999999</v>
      </c>
      <c r="K60" s="4"/>
      <c r="L60" s="15"/>
    </row>
    <row r="61" spans="1:12" x14ac:dyDescent="0.25">
      <c r="A61" s="15">
        <v>1</v>
      </c>
      <c r="B61" s="5">
        <v>51341010037</v>
      </c>
      <c r="C61" s="5" t="s">
        <v>128</v>
      </c>
      <c r="D61" s="1">
        <v>5392411.25</v>
      </c>
      <c r="E61" s="6">
        <v>0</v>
      </c>
      <c r="F61" s="1">
        <v>2177933.33</v>
      </c>
      <c r="G61" s="6">
        <v>0</v>
      </c>
      <c r="H61" s="1">
        <v>7570344.5800000001</v>
      </c>
      <c r="I61" s="6">
        <v>0</v>
      </c>
      <c r="J61" s="1">
        <v>7570344.5800000001</v>
      </c>
      <c r="K61" s="4"/>
      <c r="L61" s="15"/>
    </row>
    <row r="62" spans="1:12" ht="22.5" x14ac:dyDescent="0.25">
      <c r="A62" s="15">
        <v>1</v>
      </c>
      <c r="B62" s="5">
        <v>51341010038</v>
      </c>
      <c r="C62" s="5" t="s">
        <v>129</v>
      </c>
      <c r="D62" s="1">
        <v>5404212.5</v>
      </c>
      <c r="E62" s="6">
        <v>0</v>
      </c>
      <c r="F62" s="1">
        <v>2179314.67</v>
      </c>
      <c r="G62" s="6">
        <v>0</v>
      </c>
      <c r="H62" s="1">
        <v>7583527.1699999999</v>
      </c>
      <c r="I62" s="6">
        <v>0</v>
      </c>
      <c r="J62" s="1">
        <v>7583527.1699999999</v>
      </c>
      <c r="K62" s="4"/>
      <c r="L62" s="15"/>
    </row>
    <row r="63" spans="1:12" x14ac:dyDescent="0.25">
      <c r="A63" s="15">
        <v>1</v>
      </c>
      <c r="B63" s="5">
        <v>51341010039</v>
      </c>
      <c r="C63" s="5" t="s">
        <v>130</v>
      </c>
      <c r="D63" s="1">
        <v>4897542.75</v>
      </c>
      <c r="E63" s="6">
        <v>0</v>
      </c>
      <c r="F63" s="1">
        <v>1977864</v>
      </c>
      <c r="G63" s="6">
        <v>0</v>
      </c>
      <c r="H63" s="1">
        <v>6875406.75</v>
      </c>
      <c r="I63" s="6">
        <v>0</v>
      </c>
      <c r="J63" s="1">
        <v>6875406.75</v>
      </c>
      <c r="K63" s="4"/>
      <c r="L63" s="2">
        <f>+SUM(J53:J63)</f>
        <v>65503601.400000006</v>
      </c>
    </row>
    <row r="64" spans="1:12" ht="22.5" x14ac:dyDescent="0.25">
      <c r="A64" s="15">
        <v>1</v>
      </c>
      <c r="B64" s="5">
        <v>51341020001</v>
      </c>
      <c r="C64" s="5" t="s">
        <v>89</v>
      </c>
      <c r="D64" s="1">
        <v>141399.01999999999</v>
      </c>
      <c r="E64" s="6">
        <v>0</v>
      </c>
      <c r="F64" s="1">
        <v>2982528.69</v>
      </c>
      <c r="G64" s="6">
        <v>0</v>
      </c>
      <c r="H64" s="1">
        <v>3123927.71</v>
      </c>
      <c r="I64" s="6">
        <v>0</v>
      </c>
      <c r="J64" s="1">
        <v>3123927.71</v>
      </c>
      <c r="K64" s="4"/>
      <c r="L64" s="15"/>
    </row>
    <row r="65" spans="1:12" ht="22.5" x14ac:dyDescent="0.25">
      <c r="A65" s="15">
        <v>1</v>
      </c>
      <c r="B65" s="5">
        <v>51342010001</v>
      </c>
      <c r="C65" s="5" t="s">
        <v>91</v>
      </c>
      <c r="D65" s="6">
        <v>0</v>
      </c>
      <c r="E65" s="6">
        <v>0</v>
      </c>
      <c r="F65" s="1">
        <v>179607.07</v>
      </c>
      <c r="G65" s="6">
        <v>0</v>
      </c>
      <c r="H65" s="1">
        <v>179607.07</v>
      </c>
      <c r="I65" s="6">
        <v>0</v>
      </c>
      <c r="J65" s="1">
        <v>179607.07</v>
      </c>
      <c r="K65" s="4"/>
      <c r="L65" s="15"/>
    </row>
    <row r="66" spans="1:12" x14ac:dyDescent="0.25">
      <c r="A66" s="15">
        <v>1</v>
      </c>
      <c r="B66" s="5">
        <v>51345010001</v>
      </c>
      <c r="C66" s="5" t="s">
        <v>93</v>
      </c>
      <c r="D66" s="1">
        <v>3098.29</v>
      </c>
      <c r="E66" s="6">
        <v>0</v>
      </c>
      <c r="F66" s="1">
        <v>4985169.8899999997</v>
      </c>
      <c r="G66" s="6">
        <v>0</v>
      </c>
      <c r="H66" s="1">
        <v>4988268.18</v>
      </c>
      <c r="I66" s="6">
        <v>0</v>
      </c>
      <c r="J66" s="1">
        <v>4988268.18</v>
      </c>
      <c r="K66" s="4"/>
      <c r="L66" s="15"/>
    </row>
    <row r="67" spans="1:12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</sheetData>
  <mergeCells count="15">
    <mergeCell ref="D51:E51"/>
    <mergeCell ref="F51:G51"/>
    <mergeCell ref="H51:I51"/>
    <mergeCell ref="J51:K51"/>
    <mergeCell ref="A3:J3"/>
    <mergeCell ref="C12:D12"/>
    <mergeCell ref="E12:F12"/>
    <mergeCell ref="G12:H12"/>
    <mergeCell ref="I12:J12"/>
    <mergeCell ref="B22:K22"/>
    <mergeCell ref="D31:E31"/>
    <mergeCell ref="F31:G31"/>
    <mergeCell ref="H31:I31"/>
    <mergeCell ref="J31:K31"/>
    <mergeCell ref="B42:K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DEUDA</vt:lpstr>
      <vt:lpstr>Hoja2</vt:lpstr>
      <vt:lpstr>Hoja3</vt:lpstr>
      <vt:lpstr>DEUDA!Área_de_impresión</vt:lpstr>
      <vt:lpstr>DEUDA!Títulos_a_imprimir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2023-07-28T15:58:24Z</dcterms:modified>
</cp:coreProperties>
</file>